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2016'!$C$1:$AJ$65</definedName>
  </definedNames>
  <calcPr calcId="145621"/>
</workbook>
</file>

<file path=xl/calcChain.xml><?xml version="1.0" encoding="utf-8"?>
<calcChain xmlns="http://schemas.openxmlformats.org/spreadsheetml/2006/main">
  <c r="AJ61" i="1" l="1"/>
  <c r="AG59" i="1"/>
  <c r="AJ59" i="1" s="1"/>
  <c r="AG62" i="1" l="1"/>
  <c r="AJ5" i="1"/>
  <c r="AG18" i="1" l="1"/>
  <c r="AJ58" i="1" l="1"/>
  <c r="AJ57" i="1"/>
  <c r="AJ56" i="1"/>
  <c r="AJ55" i="1"/>
  <c r="AJ54" i="1"/>
  <c r="AJ53" i="1"/>
  <c r="AJ52" i="1"/>
  <c r="AJ47" i="1"/>
  <c r="AJ45" i="1"/>
  <c r="AG43" i="1"/>
  <c r="AJ43" i="1" s="1"/>
  <c r="AH43" i="1"/>
  <c r="AI43" i="1"/>
  <c r="AF43" i="1"/>
  <c r="AF48" i="1"/>
  <c r="AG46" i="1"/>
  <c r="AJ42" i="1"/>
  <c r="AJ51" i="1" l="1"/>
  <c r="AJ50" i="1"/>
  <c r="AG8" i="1"/>
  <c r="AJ48" i="1" l="1"/>
  <c r="AJ46" i="1"/>
  <c r="AG39" i="1"/>
  <c r="AJ41" i="1" l="1"/>
  <c r="AJ40" i="1"/>
  <c r="AJ44" i="1"/>
  <c r="AG32" i="1" l="1"/>
  <c r="AH32" i="1"/>
  <c r="AI32" i="1"/>
  <c r="AI30" i="1" s="1"/>
  <c r="AH8" i="1"/>
  <c r="AI8" i="1"/>
  <c r="AI6" i="1" s="1"/>
  <c r="AI3" i="1" s="1"/>
  <c r="AI62" i="1" s="1"/>
  <c r="AJ6" i="1" l="1"/>
  <c r="AJ39" i="1"/>
  <c r="AJ38" i="1"/>
  <c r="AJ14" i="1"/>
  <c r="AG20" i="1"/>
  <c r="AH20" i="1"/>
  <c r="AF32" i="1"/>
  <c r="AF30" i="1" s="1"/>
  <c r="AF24" i="1"/>
  <c r="AF20" i="1"/>
  <c r="AJ18" i="1" l="1"/>
  <c r="AF8" i="1" l="1"/>
  <c r="AF6" i="1" s="1"/>
  <c r="AJ10" i="1"/>
  <c r="AF3" i="1" l="1"/>
  <c r="AF62" i="1" s="1"/>
  <c r="AG24" i="1"/>
  <c r="AG3" i="1" s="1"/>
  <c r="AH24" i="1"/>
  <c r="AH3" i="1" s="1"/>
  <c r="AH62" i="1" s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32" i="1" l="1"/>
  <c r="AJ30" i="1" s="1"/>
  <c r="AJ24" i="1"/>
  <c r="AJ3" i="1" l="1"/>
  <c r="AJ62" i="1" s="1"/>
  <c r="AF144" i="1"/>
</calcChain>
</file>

<file path=xl/sharedStrings.xml><?xml version="1.0" encoding="utf-8"?>
<sst xmlns="http://schemas.openxmlformats.org/spreadsheetml/2006/main" count="114" uniqueCount="65">
  <si>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</si>
  <si>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</si>
  <si>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</si>
  <si>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</si>
  <si>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</si>
  <si>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</si>
  <si>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</si>
  <si>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</si>
  <si>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</si>
  <si>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</si>
  <si>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</si>
  <si>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</si>
  <si>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</si>
  <si>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</si>
  <si>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</si>
  <si>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</si>
  <si>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</si>
  <si>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</si>
  <si>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</si>
  <si>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</si>
  <si>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 xml:space="preserve">Начальник  Финансового управления города Лыткарино   </t>
  </si>
  <si>
    <t>Н.П.Архипова</t>
  </si>
  <si>
    <t>Утвержденный план на 2017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</si>
  <si>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</si>
  <si>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</si>
  <si>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</si>
  <si>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</si>
  <si>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</si>
  <si>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</si>
  <si>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</si>
  <si>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</si>
  <si>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</si>
  <si>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</si>
  <si>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</si>
  <si>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</si>
  <si>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</si>
  <si>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</si>
  <si>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</si>
  <si>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</si>
  <si>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</si>
  <si>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</si>
  <si>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</si>
  <si>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</si>
  <si>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</si>
  <si>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</si>
  <si>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</si>
  <si>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</si>
  <si>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</si>
  <si>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Субвенции бюджетам муниципальных образований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</si>
  <si>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</si>
  <si>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 и 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</si>
  <si>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>Субсидии из бюджета Московской области бюджетам муниципальных образований Московской области за  счет  средств  федерального  бюджета и  бюджета  Московской  области на  поддержку  отрасли культуры  -  на комплектование книжных фондов муниципальных общедоступных библиотек муниципальных образований Московской области в 2017 году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</si>
  <si>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2017 год</t>
  </si>
  <si>
    <t>Субсидии из бюджета Московской области бюджетам муниципальных образований Московской области на капитальные вложения в муниципальные объекты физической культуры и спорта -строительство здания Дворца спорта по адресу: Московская область, г.Лыткарино, ул.Колхозная</t>
  </si>
  <si>
    <t>Субсидии из бюджета Московской области бюджетам муниципальных образований Московской области на ремонт подъездов многоквартирных домов</t>
  </si>
  <si>
    <t>Субсидии из бюджета Московской области бюджетам муниципальных образований Московской области на 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</si>
  <si>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Субсидии из бюджета Московской области бюджетам муниципальных образований Московской области на 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</si>
  <si>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</si>
  <si>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Субсидии из бюджета Московской области бюджетам муниципальных образований Московской области на обеспечение современными аппаратно-программными комплексами муниципальных общеобразовательных организаций Московской области</t>
  </si>
  <si>
    <t>Субсидии из бюджета Московской области бюджетам муниципальных образований Московской области на 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центральных, в 2017 году</t>
  </si>
  <si>
    <t xml:space="preserve"> -капитальный ремонт и ремонт автомобильных дорог общего пользования  населенных пунктов</t>
  </si>
  <si>
    <t xml:space="preserve"> -капитальный ремонт и ремонт дворовых территорий многоквартирных домов, проездов 
к дворовым  территориям многоквартирных домов населенных пунктов</t>
  </si>
  <si>
    <t>Остаток на счете городского бюджета на 01.06.2017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</si>
  <si>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ИЮНЯ 2017 ГОДА</t>
  </si>
  <si>
    <t>Поступило на счет городского бюджета 
в 2017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</si>
</sst>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2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7" fillId="0" borderId="0" xfId="0" applyFont="1" applyFill="1" applyBorder="1" applyAlignment="1">
      <alignment horizontal="center"/>
    </xf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5" fillId="0" borderId="37" xfId="0" applyFont="1" applyFill="1" applyBorder="1" applyAlignment="1">
      <alignment vertical="center"/>
    </xf>
    <xf numFmtId="0" fontId="56" fillId="0" borderId="5" xfId="0" applyFont="1" applyFill="1" applyBorder="1" applyAlignment="1">
      <alignment horizontal="left" vertical="center" wrapText="1"/>
    </xf>
    <xf numFmtId="0" fontId="56" fillId="0" borderId="41" xfId="0" applyFont="1" applyFill="1" applyBorder="1" applyAlignment="1">
      <alignment horizontal="left" vertical="center" wrapText="1"/>
    </xf>
    <xf numFmtId="0" fontId="55" fillId="0" borderId="26" xfId="0" applyFont="1" applyFill="1" applyBorder="1"/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35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7" fillId="0" borderId="9" xfId="0" applyFont="1" applyBorder="1" applyAlignment="1">
      <alignment horizontal="left" wrapText="1"/>
    </xf>
    <xf numFmtId="0" fontId="8" fillId="0" borderId="0" xfId="0" applyFont="1" applyBorder="1"/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0" fontId="55" fillId="0" borderId="3" xfId="0" applyFont="1" applyBorder="1"/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  <xf numFmtId="0" fontId="57" fillId="3" borderId="21" xfId="0" applyFont="1" applyFill="1" applyBorder="1" applyAlignment="1">
      <alignment horizontal="left" wrapText="1"/>
    </xf>
    <xf numFmtId="0" fontId="55" fillId="3" borderId="20" xfId="0" applyFont="1" applyFill="1" applyBorder="1"/>
    <xf numFmtId="4" fontId="57" fillId="3" borderId="22" xfId="0" applyNumberFormat="1" applyFont="1" applyFill="1" applyBorder="1" applyAlignment="1">
      <alignment horizontal="center" vertical="center"/>
    </xf>
    <xf numFmtId="4" fontId="57" fillId="0" borderId="35" xfId="0" applyNumberFormat="1" applyFont="1" applyFill="1" applyBorder="1" applyAlignment="1">
      <alignment horizontal="center" vertical="center"/>
    </xf>
    <xf numFmtId="0" fontId="57" fillId="0" borderId="21" xfId="0" applyFont="1" applyFill="1" applyBorder="1" applyAlignment="1">
      <alignment horizontal="left" wrapText="1"/>
    </xf>
    <xf numFmtId="4" fontId="44" fillId="0" borderId="22" xfId="0" applyNumberFormat="1" applyFont="1" applyFill="1" applyBorder="1" applyAlignment="1">
      <alignment horizontal="center" vertical="center"/>
    </xf>
    <xf numFmtId="4" fontId="44" fillId="0" borderId="21" xfId="0" applyNumberFormat="1" applyFont="1" applyFill="1" applyBorder="1" applyAlignment="1">
      <alignment horizontal="center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46" fillId="0" borderId="4" xfId="0" applyNumberFormat="1" applyFont="1" applyFill="1" applyBorder="1" applyAlignment="1">
      <alignment horizontal="center"/>
    </xf>
    <xf numFmtId="4" fontId="46" fillId="0" borderId="15" xfId="0" applyNumberFormat="1" applyFont="1" applyFill="1" applyBorder="1" applyAlignment="1">
      <alignment horizontal="center"/>
    </xf>
    <xf numFmtId="4" fontId="55" fillId="0" borderId="27" xfId="0" applyNumberFormat="1" applyFont="1" applyFill="1" applyBorder="1" applyAlignment="1">
      <alignment horizontal="center"/>
    </xf>
    <xf numFmtId="4" fontId="55" fillId="0" borderId="28" xfId="0" applyNumberFormat="1" applyFont="1" applyFill="1" applyBorder="1" applyAlignment="1">
      <alignment horizontal="center"/>
    </xf>
    <xf numFmtId="4" fontId="44" fillId="0" borderId="9" xfId="0" applyNumberFormat="1" applyFont="1" applyFill="1" applyBorder="1" applyAlignment="1">
      <alignment horizontal="center" vertical="center"/>
    </xf>
    <xf numFmtId="4" fontId="57" fillId="0" borderId="3" xfId="0" applyNumberFormat="1" applyFont="1" applyFill="1" applyBorder="1" applyAlignment="1">
      <alignment horizontal="center" vertical="center"/>
    </xf>
    <xf numFmtId="4" fontId="57" fillId="0" borderId="13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/>
    </xf>
    <xf numFmtId="4" fontId="55" fillId="0" borderId="26" xfId="0" applyNumberFormat="1" applyFont="1" applyFill="1" applyBorder="1" applyAlignment="1">
      <alignment horizontal="center"/>
    </xf>
    <xf numFmtId="4" fontId="55" fillId="0" borderId="31" xfId="0" applyNumberFormat="1" applyFont="1" applyFill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24" xfId="0" applyNumberFormat="1" applyFont="1" applyFill="1" applyBorder="1" applyAlignment="1">
      <alignment horizontal="center" vertical="center"/>
    </xf>
    <xf numFmtId="4" fontId="56" fillId="0" borderId="6" xfId="0" applyNumberFormat="1" applyFont="1" applyFill="1" applyBorder="1" applyAlignment="1">
      <alignment horizontal="center" vertical="center"/>
    </xf>
    <xf numFmtId="4" fontId="56" fillId="0" borderId="23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/>
    </xf>
    <xf numFmtId="4" fontId="50" fillId="0" borderId="4" xfId="0" applyNumberFormat="1" applyFont="1" applyFill="1" applyBorder="1" applyAlignment="1">
      <alignment horizontal="center" vertical="center"/>
    </xf>
    <xf numFmtId="4" fontId="50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/>
    </xf>
    <xf numFmtId="4" fontId="56" fillId="0" borderId="34" xfId="0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horizontal="center" vertical="center"/>
    </xf>
    <xf numFmtId="4" fontId="46" fillId="0" borderId="43" xfId="0" applyNumberFormat="1" applyFont="1" applyFill="1" applyBorder="1" applyAlignment="1">
      <alignment horizontal="center" vertical="center"/>
    </xf>
    <xf numFmtId="4" fontId="55" fillId="0" borderId="44" xfId="0" applyNumberFormat="1" applyFont="1" applyFill="1" applyBorder="1" applyAlignment="1">
      <alignment horizontal="center" vertical="center"/>
    </xf>
    <xf numFmtId="4" fontId="57" fillId="0" borderId="45" xfId="0" applyNumberFormat="1" applyFont="1" applyFill="1" applyBorder="1" applyAlignment="1">
      <alignment horizontal="center" vertical="center"/>
    </xf>
    <xf numFmtId="4" fontId="50" fillId="0" borderId="35" xfId="0" applyNumberFormat="1" applyFont="1" applyFill="1" applyBorder="1" applyAlignment="1">
      <alignment horizontal="center" vertical="center"/>
    </xf>
    <xf numFmtId="4" fontId="50" fillId="0" borderId="36" xfId="0" applyNumberFormat="1" applyFont="1" applyFill="1" applyBorder="1" applyAlignment="1">
      <alignment horizontal="center" vertical="center"/>
    </xf>
    <xf numFmtId="4" fontId="56" fillId="0" borderId="37" xfId="0" applyNumberFormat="1" applyFont="1" applyFill="1" applyBorder="1" applyAlignment="1">
      <alignment horizontal="center" vertical="center"/>
    </xf>
    <xf numFmtId="4" fontId="56" fillId="0" borderId="38" xfId="0" applyNumberFormat="1" applyFont="1" applyFill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 vertical="center"/>
    </xf>
    <xf numFmtId="4" fontId="55" fillId="0" borderId="26" xfId="0" applyNumberFormat="1" applyFont="1" applyFill="1" applyBorder="1" applyAlignment="1">
      <alignment horizontal="center" vertical="center"/>
    </xf>
    <xf numFmtId="4" fontId="55" fillId="0" borderId="31" xfId="0" applyNumberFormat="1" applyFont="1" applyFill="1" applyBorder="1" applyAlignment="1">
      <alignment horizontal="center" vertical="center"/>
    </xf>
    <xf numFmtId="4" fontId="46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5" fillId="0" borderId="34" xfId="0" applyNumberFormat="1" applyFont="1" applyFill="1" applyBorder="1" applyAlignment="1">
      <alignment horizontal="center" vertical="center"/>
    </xf>
    <xf numFmtId="4" fontId="44" fillId="0" borderId="42" xfId="0" applyNumberFormat="1" applyFont="1" applyFill="1" applyBorder="1" applyAlignment="1">
      <alignment horizontal="center" vertical="center"/>
    </xf>
    <xf numFmtId="4" fontId="55" fillId="0" borderId="45" xfId="0" applyNumberFormat="1" applyFont="1" applyFill="1" applyBorder="1" applyAlignment="1">
      <alignment horizontal="center" vertical="center"/>
    </xf>
    <xf numFmtId="4" fontId="44" fillId="0" borderId="7" xfId="0" applyNumberFormat="1" applyFont="1" applyFill="1" applyBorder="1" applyAlignment="1">
      <alignment horizontal="center" vertical="center"/>
    </xf>
    <xf numFmtId="4" fontId="46" fillId="0" borderId="24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 vertical="center"/>
    </xf>
    <xf numFmtId="4" fontId="55" fillId="0" borderId="23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 wrapText="1"/>
    </xf>
    <xf numFmtId="4" fontId="57" fillId="0" borderId="9" xfId="0" applyNumberFormat="1" applyFont="1" applyFill="1" applyBorder="1" applyAlignment="1">
      <alignment horizontal="center" vertical="center"/>
    </xf>
    <xf numFmtId="0" fontId="56" fillId="4" borderId="27" xfId="0" applyFont="1" applyFill="1" applyBorder="1" applyAlignment="1">
      <alignment horizontal="left" vertical="center" wrapText="1"/>
    </xf>
    <xf numFmtId="4" fontId="56" fillId="0" borderId="22" xfId="0" applyNumberFormat="1" applyFont="1" applyFill="1" applyBorder="1" applyAlignment="1">
      <alignment horizontal="center" vertical="center"/>
    </xf>
    <xf numFmtId="0" fontId="56" fillId="0" borderId="30" xfId="0" applyFont="1" applyFill="1" applyBorder="1" applyAlignment="1">
      <alignment horizontal="left" vertical="center"/>
    </xf>
    <xf numFmtId="0" fontId="55" fillId="0" borderId="27" xfId="0" applyFont="1" applyFill="1" applyBorder="1" applyAlignment="1">
      <alignment vertical="center"/>
    </xf>
    <xf numFmtId="4" fontId="50" fillId="0" borderId="8" xfId="0" applyNumberFormat="1" applyFont="1" applyFill="1" applyBorder="1" applyAlignment="1">
      <alignment horizontal="center" vertical="center"/>
    </xf>
    <xf numFmtId="4" fontId="50" fillId="0" borderId="55" xfId="0" applyNumberFormat="1" applyFont="1" applyFill="1" applyBorder="1" applyAlignment="1">
      <alignment horizontal="center" vertical="center"/>
    </xf>
    <xf numFmtId="4" fontId="56" fillId="0" borderId="27" xfId="0" applyNumberFormat="1" applyFont="1" applyFill="1" applyBorder="1" applyAlignment="1">
      <alignment horizontal="center" vertical="center"/>
    </xf>
    <xf numFmtId="4" fontId="56" fillId="0" borderId="28" xfId="0" applyNumberFormat="1" applyFont="1" applyFill="1" applyBorder="1" applyAlignment="1">
      <alignment horizontal="center" vertical="center"/>
    </xf>
    <xf numFmtId="4" fontId="55" fillId="0" borderId="14" xfId="0" applyNumberFormat="1" applyFont="1" applyFill="1" applyBorder="1" applyAlignment="1">
      <alignment horizontal="center" vertical="center"/>
    </xf>
    <xf numFmtId="0" fontId="55" fillId="0" borderId="3" xfId="0" applyFont="1" applyFill="1" applyBorder="1"/>
    <xf numFmtId="4" fontId="56" fillId="4" borderId="8" xfId="0" applyNumberFormat="1" applyFont="1" applyFill="1" applyBorder="1" applyAlignment="1">
      <alignment horizontal="center" vertical="center"/>
    </xf>
    <xf numFmtId="4" fontId="50" fillId="0" borderId="22" xfId="0" applyNumberFormat="1" applyFont="1" applyFill="1" applyBorder="1" applyAlignment="1">
      <alignment horizontal="center" vertical="center"/>
    </xf>
    <xf numFmtId="4" fontId="50" fillId="0" borderId="21" xfId="0" applyNumberFormat="1" applyFont="1" applyFill="1" applyBorder="1" applyAlignment="1">
      <alignment horizontal="center" vertical="center"/>
    </xf>
    <xf numFmtId="4" fontId="56" fillId="0" borderId="20" xfId="0" applyNumberFormat="1" applyFont="1" applyFill="1" applyBorder="1" applyAlignment="1">
      <alignment horizontal="center" vertical="center"/>
    </xf>
    <xf numFmtId="4" fontId="56" fillId="0" borderId="21" xfId="0" applyNumberFormat="1" applyFont="1" applyFill="1" applyBorder="1" applyAlignment="1">
      <alignment horizontal="center" vertical="center"/>
    </xf>
    <xf numFmtId="0" fontId="57" fillId="0" borderId="21" xfId="0" applyFont="1" applyBorder="1" applyAlignment="1">
      <alignment horizontal="left" wrapText="1"/>
    </xf>
    <xf numFmtId="4" fontId="57" fillId="0" borderId="40" xfId="0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left"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right" vertical="center" wrapText="1"/>
    </xf>
    <xf numFmtId="0" fontId="56" fillId="0" borderId="3" xfId="0" applyFont="1" applyFill="1" applyBorder="1" applyAlignment="1">
      <alignment horizontal="righ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11" fillId="0" borderId="0" xfId="0" applyFont="1" applyFill="1" applyBorder="1" applyAlignment="1">
      <alignment horizontal="left" vertical="center" indent="10"/>
    </xf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4" fillId="3" borderId="50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wrapText="1"/>
    </xf>
    <xf numFmtId="0" fontId="46" fillId="3" borderId="52" xfId="0" applyFont="1" applyFill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56" fillId="0" borderId="3" xfId="0" applyFont="1" applyFill="1" applyBorder="1" applyAlignment="1">
      <alignment vertical="center" wrapText="1"/>
    </xf>
    <xf numFmtId="0" fontId="56" fillId="0" borderId="3" xfId="0" applyFont="1" applyBorder="1" applyAlignment="1">
      <alignment vertical="center" wrapText="1"/>
    </xf>
    <xf numFmtId="0" fontId="56" fillId="0" borderId="9" xfId="0" applyFont="1" applyBorder="1" applyAlignment="1">
      <alignment vertical="center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7" fillId="0" borderId="19" xfId="0" applyFont="1" applyFill="1" applyBorder="1" applyAlignment="1">
      <alignment horizontal="left" vertical="center" wrapText="1"/>
    </xf>
    <xf numFmtId="0" fontId="57" fillId="0" borderId="20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53" xfId="0" applyFont="1" applyFill="1" applyBorder="1" applyAlignment="1">
      <alignment horizontal="left" vertical="center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6" fillId="4" borderId="49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53" xfId="0" applyFont="1" applyFill="1" applyBorder="1" applyAlignment="1">
      <alignment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49" xfId="0" applyFont="1" applyFill="1" applyBorder="1" applyAlignment="1">
      <alignment horizontal="center" vertical="center"/>
    </xf>
    <xf numFmtId="0" fontId="56" fillId="0" borderId="48" xfId="0" applyFont="1" applyFill="1" applyBorder="1" applyAlignment="1">
      <alignment horizontal="center" vertical="center"/>
    </xf>
    <xf numFmtId="0" fontId="55" fillId="0" borderId="44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6" fillId="0" borderId="41" xfId="0" applyFont="1" applyFill="1" applyBorder="1" applyAlignment="1">
      <alignment horizontal="left" vertical="center" wrapText="1"/>
    </xf>
    <xf numFmtId="0" fontId="55" fillId="0" borderId="37" xfId="0" applyFont="1" applyFill="1" applyBorder="1" applyAlignment="1">
      <alignment vertical="center"/>
    </xf>
    <xf numFmtId="0" fontId="55" fillId="0" borderId="36" xfId="0" applyFont="1" applyFill="1" applyBorder="1" applyAlignment="1">
      <alignment vertical="center"/>
    </xf>
    <xf numFmtId="0" fontId="57" fillId="0" borderId="46" xfId="0" applyFont="1" applyFill="1" applyBorder="1" applyAlignment="1">
      <alignment horizontal="left" vertical="center" wrapText="1"/>
    </xf>
    <xf numFmtId="0" fontId="55" fillId="0" borderId="47" xfId="0" applyFont="1" applyFill="1" applyBorder="1" applyAlignment="1">
      <alignment vertical="center"/>
    </xf>
    <xf numFmtId="0" fontId="55" fillId="0" borderId="54" xfId="0" applyFont="1" applyFill="1" applyBorder="1" applyAlignment="1">
      <alignment vertical="center"/>
    </xf>
    <xf numFmtId="0" fontId="55" fillId="0" borderId="2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57" fillId="0" borderId="9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9" xfId="0" applyFont="1" applyFill="1" applyBorder="1" applyAlignment="1">
      <alignment horizontal="left" vertical="center"/>
    </xf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9" fillId="4" borderId="6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56" fillId="0" borderId="56" xfId="0" applyFont="1" applyFill="1" applyBorder="1" applyAlignment="1">
      <alignment horizontal="center" vertical="center"/>
    </xf>
    <xf numFmtId="0" fontId="55" fillId="0" borderId="26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48" xfId="0" applyFont="1" applyFill="1" applyBorder="1" applyAlignment="1">
      <alignment horizontal="left" vertical="center" wrapText="1"/>
    </xf>
    <xf numFmtId="0" fontId="55" fillId="0" borderId="44" xfId="0" applyFont="1" applyFill="1" applyBorder="1" applyAlignment="1">
      <alignment vertical="center"/>
    </xf>
    <xf numFmtId="0" fontId="55" fillId="0" borderId="43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20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27" xfId="0" applyFont="1" applyFill="1" applyBorder="1" applyAlignment="1">
      <alignment vertical="center" wrapText="1"/>
    </xf>
    <xf numFmtId="0" fontId="56" fillId="0" borderId="27" xfId="0" applyFont="1" applyBorder="1" applyAlignment="1">
      <alignment vertical="center"/>
    </xf>
    <xf numFmtId="0" fontId="56" fillId="0" borderId="55" xfId="0" applyFont="1" applyBorder="1" applyAlignment="1">
      <alignment vertical="center"/>
    </xf>
    <xf numFmtId="0" fontId="56" fillId="0" borderId="37" xfId="0" applyFont="1" applyFill="1" applyBorder="1" applyAlignment="1">
      <alignment vertical="center" wrapText="1"/>
    </xf>
    <xf numFmtId="0" fontId="56" fillId="0" borderId="37" xfId="0" applyFont="1" applyBorder="1" applyAlignment="1">
      <alignment vertical="center" wrapText="1"/>
    </xf>
    <xf numFmtId="0" fontId="56" fillId="0" borderId="36" xfId="0" applyFont="1" applyBorder="1" applyAlignment="1">
      <alignment vertical="center" wrapText="1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44" fillId="0" borderId="12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3"/>
  <sheetViews>
    <sheetView tabSelected="1" view="pageBreakPreview" topLeftCell="C1" zoomScale="73" zoomScaleNormal="50" zoomScaleSheetLayoutView="73" workbookViewId="0">
      <selection activeCell="AC65" sqref="AC65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79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96" t="s">
        <v>63</v>
      </c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6"/>
      <c r="O1" s="296"/>
      <c r="P1" s="296"/>
      <c r="Q1" s="296"/>
      <c r="R1" s="296"/>
      <c r="S1" s="296"/>
      <c r="T1" s="296"/>
      <c r="U1" s="296"/>
      <c r="V1" s="296"/>
      <c r="W1" s="296"/>
      <c r="X1" s="296"/>
      <c r="Y1" s="296"/>
      <c r="Z1" s="296"/>
      <c r="AA1" s="296"/>
      <c r="AB1" s="296"/>
      <c r="AC1" s="296"/>
      <c r="AD1" s="296"/>
      <c r="AE1" s="296"/>
      <c r="AF1" s="296"/>
      <c r="AG1" s="296"/>
      <c r="AH1" s="296"/>
      <c r="AI1" s="296"/>
      <c r="AJ1" s="296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5"/>
      <c r="B2" s="56"/>
      <c r="C2" s="317" t="s">
        <v>14</v>
      </c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9"/>
      <c r="AE2" s="37"/>
      <c r="AF2" s="73" t="s">
        <v>22</v>
      </c>
      <c r="AG2" s="42" t="s">
        <v>64</v>
      </c>
      <c r="AH2" s="43" t="s">
        <v>16</v>
      </c>
      <c r="AI2" s="44" t="s">
        <v>17</v>
      </c>
      <c r="AJ2" s="45" t="s">
        <v>62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7"/>
      <c r="B3" s="58"/>
      <c r="C3" s="314" t="s">
        <v>44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6"/>
      <c r="AE3" s="41"/>
      <c r="AF3" s="66">
        <f>AF5+AF6+AF15+AF16+AF17+AF18+AF19+AF20+AF24+AF30+AF38+AF39+AF40+AF41+AF42</f>
        <v>622877000</v>
      </c>
      <c r="AG3" s="66">
        <f t="shared" ref="AG3:AJ3" si="0">AG5+AG6+AG15+AG16+AG17+AG18+AG19+AG20+AG24+AG30+AG38+AG39+AG40+AG41</f>
        <v>299112309.29999995</v>
      </c>
      <c r="AH3" s="66">
        <f t="shared" si="0"/>
        <v>218296208.92999998</v>
      </c>
      <c r="AI3" s="66">
        <f t="shared" si="0"/>
        <v>0</v>
      </c>
      <c r="AJ3" s="66">
        <f t="shared" si="0"/>
        <v>80816100.36999999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9"/>
      <c r="B4" s="60"/>
      <c r="C4" s="337" t="s">
        <v>0</v>
      </c>
      <c r="D4" s="338"/>
      <c r="E4" s="338"/>
      <c r="F4" s="338"/>
      <c r="G4" s="338"/>
      <c r="H4" s="338"/>
      <c r="I4" s="338"/>
      <c r="J4" s="338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8"/>
      <c r="AB4" s="338"/>
      <c r="AC4" s="338"/>
      <c r="AD4" s="339"/>
      <c r="AE4" s="38"/>
      <c r="AF4" s="74"/>
      <c r="AG4" s="145"/>
      <c r="AH4" s="146"/>
      <c r="AI4" s="147"/>
      <c r="AJ4" s="148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9"/>
      <c r="B5" s="60"/>
      <c r="C5" s="309" t="s">
        <v>23</v>
      </c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54"/>
      <c r="AF5" s="65">
        <v>9563000</v>
      </c>
      <c r="AG5" s="65">
        <v>9406841.8000000007</v>
      </c>
      <c r="AH5" s="149">
        <v>0</v>
      </c>
      <c r="AI5" s="150"/>
      <c r="AJ5" s="151">
        <f>AG5-AH5</f>
        <v>9406841.8000000007</v>
      </c>
      <c r="AK5" s="25"/>
      <c r="AL5" s="25"/>
      <c r="AM5" s="25"/>
      <c r="AN5" s="25"/>
      <c r="AO5" s="2"/>
    </row>
    <row r="6" spans="1:45" s="24" customFormat="1" ht="151.5" customHeight="1" thickBot="1" x14ac:dyDescent="0.3">
      <c r="A6" s="59"/>
      <c r="B6" s="60"/>
      <c r="C6" s="309" t="s">
        <v>24</v>
      </c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54"/>
      <c r="AF6" s="65">
        <f>AF8+AF12+AF13+AF14</f>
        <v>302221000</v>
      </c>
      <c r="AG6" s="65">
        <v>153535000</v>
      </c>
      <c r="AH6" s="65">
        <v>108768418.12</v>
      </c>
      <c r="AI6" s="65">
        <f t="shared" ref="AI6" si="1">AI8+AI12+AI13+AI14</f>
        <v>0</v>
      </c>
      <c r="AJ6" s="65">
        <f>AG6-AH6</f>
        <v>44766581.879999995</v>
      </c>
      <c r="AK6" s="25"/>
      <c r="AL6" s="25"/>
      <c r="AM6" s="25"/>
      <c r="AN6" s="25"/>
      <c r="AO6" s="25"/>
    </row>
    <row r="7" spans="1:45" s="24" customFormat="1" ht="18.600000000000001" customHeight="1" x14ac:dyDescent="0.3">
      <c r="A7" s="59"/>
      <c r="B7" s="60"/>
      <c r="C7" s="335" t="s">
        <v>1</v>
      </c>
      <c r="D7" s="336"/>
      <c r="E7" s="336"/>
      <c r="F7" s="336"/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53"/>
      <c r="AF7" s="75"/>
      <c r="AG7" s="75"/>
      <c r="AH7" s="152"/>
      <c r="AI7" s="153"/>
      <c r="AJ7" s="154"/>
      <c r="AK7" s="25"/>
      <c r="AL7" s="25"/>
      <c r="AM7" s="25"/>
      <c r="AN7" s="25"/>
      <c r="AO7" s="25"/>
    </row>
    <row r="8" spans="1:45" s="115" customFormat="1" ht="28.15" customHeight="1" x14ac:dyDescent="0.25">
      <c r="A8" s="108"/>
      <c r="B8" s="109"/>
      <c r="C8" s="110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  <c r="S8" s="111"/>
      <c r="T8" s="111"/>
      <c r="U8" s="111"/>
      <c r="V8" s="111"/>
      <c r="W8" s="111"/>
      <c r="X8" s="111"/>
      <c r="Y8" s="111"/>
      <c r="Z8" s="302" t="s">
        <v>11</v>
      </c>
      <c r="AA8" s="302"/>
      <c r="AB8" s="302"/>
      <c r="AC8" s="302"/>
      <c r="AD8" s="302"/>
      <c r="AE8" s="112"/>
      <c r="AF8" s="113">
        <f>AF10+AF11</f>
        <v>288222000</v>
      </c>
      <c r="AG8" s="155">
        <f>AG10+AG11</f>
        <v>141229000</v>
      </c>
      <c r="AH8" s="155">
        <f t="shared" ref="AH8:AJ8" si="2">AH10+AH11</f>
        <v>73773596.539999992</v>
      </c>
      <c r="AI8" s="155">
        <f t="shared" si="2"/>
        <v>0</v>
      </c>
      <c r="AJ8" s="155">
        <f t="shared" si="2"/>
        <v>67455403.460000008</v>
      </c>
      <c r="AK8" s="114"/>
      <c r="AL8" s="114"/>
      <c r="AM8" s="114"/>
      <c r="AN8" s="114"/>
      <c r="AO8" s="114"/>
    </row>
    <row r="9" spans="1:45" s="115" customFormat="1" ht="13.9" customHeight="1" x14ac:dyDescent="0.25">
      <c r="A9" s="108"/>
      <c r="B9" s="109"/>
      <c r="C9" s="116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7"/>
      <c r="V9" s="117"/>
      <c r="W9" s="117"/>
      <c r="X9" s="117"/>
      <c r="Y9" s="117"/>
      <c r="Z9" s="118"/>
      <c r="AA9" s="320" t="s">
        <v>0</v>
      </c>
      <c r="AB9" s="321"/>
      <c r="AC9" s="321"/>
      <c r="AD9" s="321"/>
      <c r="AE9" s="112"/>
      <c r="AF9" s="113"/>
      <c r="AG9" s="155"/>
      <c r="AH9" s="156"/>
      <c r="AI9" s="157"/>
      <c r="AJ9" s="158"/>
      <c r="AK9" s="114"/>
      <c r="AL9" s="114"/>
      <c r="AM9" s="114"/>
      <c r="AN9" s="114"/>
      <c r="AO9" s="114"/>
    </row>
    <row r="10" spans="1:45" s="115" customFormat="1" ht="31.15" customHeight="1" x14ac:dyDescent="0.25">
      <c r="A10" s="108"/>
      <c r="B10" s="109"/>
      <c r="C10" s="119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20"/>
      <c r="AA10" s="302" t="s">
        <v>10</v>
      </c>
      <c r="AB10" s="303"/>
      <c r="AC10" s="303"/>
      <c r="AD10" s="303"/>
      <c r="AE10" s="112"/>
      <c r="AF10" s="113">
        <v>220705000</v>
      </c>
      <c r="AG10" s="155">
        <v>108146000</v>
      </c>
      <c r="AH10" s="156">
        <v>57197673.939999998</v>
      </c>
      <c r="AI10" s="157"/>
      <c r="AJ10" s="158">
        <f t="shared" ref="AJ10:AJ17" si="3">AG10-AH10</f>
        <v>50948326.060000002</v>
      </c>
      <c r="AK10" s="114"/>
      <c r="AL10" s="114"/>
      <c r="AM10" s="114"/>
      <c r="AN10" s="114"/>
      <c r="AO10" s="114"/>
    </row>
    <row r="11" spans="1:45" s="115" customFormat="1" ht="34.5" customHeight="1" x14ac:dyDescent="0.25">
      <c r="A11" s="108"/>
      <c r="B11" s="109"/>
      <c r="C11" s="110"/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20"/>
      <c r="AA11" s="302" t="s">
        <v>5</v>
      </c>
      <c r="AB11" s="303"/>
      <c r="AC11" s="303"/>
      <c r="AD11" s="303"/>
      <c r="AE11" s="112"/>
      <c r="AF11" s="113">
        <v>67517000</v>
      </c>
      <c r="AG11" s="155">
        <v>33083000</v>
      </c>
      <c r="AH11" s="156">
        <v>16575922.6</v>
      </c>
      <c r="AI11" s="157"/>
      <c r="AJ11" s="158">
        <f t="shared" si="3"/>
        <v>16507077.4</v>
      </c>
      <c r="AK11" s="114"/>
      <c r="AL11" s="114"/>
      <c r="AM11" s="114"/>
      <c r="AN11" s="114"/>
      <c r="AO11" s="114"/>
    </row>
    <row r="12" spans="1:45" s="115" customFormat="1" ht="23.45" customHeight="1" x14ac:dyDescent="0.25">
      <c r="A12" s="108"/>
      <c r="B12" s="109"/>
      <c r="C12" s="116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307" t="s">
        <v>7</v>
      </c>
      <c r="AA12" s="308"/>
      <c r="AB12" s="308"/>
      <c r="AC12" s="308"/>
      <c r="AD12" s="308"/>
      <c r="AE12" s="112"/>
      <c r="AF12" s="113">
        <v>10721000</v>
      </c>
      <c r="AG12" s="155">
        <v>10721000</v>
      </c>
      <c r="AH12" s="156">
        <v>10721000</v>
      </c>
      <c r="AI12" s="157"/>
      <c r="AJ12" s="158">
        <f t="shared" si="3"/>
        <v>0</v>
      </c>
      <c r="AK12" s="114"/>
      <c r="AL12" s="114"/>
      <c r="AM12" s="114"/>
      <c r="AN12" s="114"/>
      <c r="AO12" s="114"/>
    </row>
    <row r="13" spans="1:45" s="115" customFormat="1" ht="66.599999999999994" customHeight="1" x14ac:dyDescent="0.3">
      <c r="A13" s="108"/>
      <c r="B13" s="109"/>
      <c r="C13" s="110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302" t="s">
        <v>12</v>
      </c>
      <c r="AA13" s="341"/>
      <c r="AB13" s="341"/>
      <c r="AC13" s="341"/>
      <c r="AD13" s="341"/>
      <c r="AE13" s="112"/>
      <c r="AF13" s="113">
        <v>52000</v>
      </c>
      <c r="AG13" s="155">
        <v>3000</v>
      </c>
      <c r="AH13" s="156">
        <v>2250</v>
      </c>
      <c r="AI13" s="159"/>
      <c r="AJ13" s="158">
        <f t="shared" si="3"/>
        <v>750</v>
      </c>
      <c r="AK13" s="114"/>
      <c r="AL13" s="114"/>
      <c r="AM13" s="114"/>
      <c r="AN13" s="114"/>
      <c r="AO13" s="114"/>
    </row>
    <row r="14" spans="1:45" s="115" customFormat="1" ht="24.75" customHeight="1" thickBot="1" x14ac:dyDescent="0.35">
      <c r="A14" s="108"/>
      <c r="B14" s="109"/>
      <c r="C14" s="116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325" t="s">
        <v>25</v>
      </c>
      <c r="AA14" s="325"/>
      <c r="AB14" s="325"/>
      <c r="AC14" s="325"/>
      <c r="AD14" s="121"/>
      <c r="AE14" s="122"/>
      <c r="AF14" s="123">
        <v>3226000</v>
      </c>
      <c r="AG14" s="160">
        <v>1582000</v>
      </c>
      <c r="AH14" s="161">
        <v>999318.95</v>
      </c>
      <c r="AI14" s="162"/>
      <c r="AJ14" s="163">
        <f t="shared" si="3"/>
        <v>582681.05000000005</v>
      </c>
      <c r="AK14" s="114"/>
      <c r="AL14" s="114"/>
      <c r="AM14" s="114"/>
      <c r="AN14" s="114"/>
      <c r="AO14" s="114"/>
    </row>
    <row r="15" spans="1:45" s="24" customFormat="1" ht="64.5" customHeight="1" thickBot="1" x14ac:dyDescent="0.3">
      <c r="A15" s="59"/>
      <c r="B15" s="60"/>
      <c r="C15" s="309" t="s">
        <v>26</v>
      </c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Q15" s="310"/>
      <c r="R15" s="310"/>
      <c r="S15" s="310"/>
      <c r="T15" s="310"/>
      <c r="U15" s="310"/>
      <c r="V15" s="310"/>
      <c r="W15" s="310"/>
      <c r="X15" s="310"/>
      <c r="Y15" s="310"/>
      <c r="Z15" s="310"/>
      <c r="AA15" s="310"/>
      <c r="AB15" s="310"/>
      <c r="AC15" s="310"/>
      <c r="AD15" s="310"/>
      <c r="AE15" s="54"/>
      <c r="AF15" s="65">
        <v>2667000</v>
      </c>
      <c r="AG15" s="65">
        <v>1333500</v>
      </c>
      <c r="AH15" s="149">
        <v>1079184.5900000001</v>
      </c>
      <c r="AI15" s="150"/>
      <c r="AJ15" s="151">
        <f t="shared" si="3"/>
        <v>254315.40999999992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9"/>
      <c r="B16" s="25"/>
      <c r="C16" s="204" t="s">
        <v>27</v>
      </c>
      <c r="D16" s="300"/>
      <c r="E16" s="300"/>
      <c r="F16" s="300"/>
      <c r="G16" s="300"/>
      <c r="H16" s="300"/>
      <c r="I16" s="300"/>
      <c r="J16" s="300"/>
      <c r="K16" s="300"/>
      <c r="L16" s="300"/>
      <c r="M16" s="300"/>
      <c r="N16" s="300"/>
      <c r="O16" s="300"/>
      <c r="P16" s="300"/>
      <c r="Q16" s="300"/>
      <c r="R16" s="300"/>
      <c r="S16" s="300"/>
      <c r="T16" s="300"/>
      <c r="U16" s="300"/>
      <c r="V16" s="300"/>
      <c r="W16" s="300"/>
      <c r="X16" s="300"/>
      <c r="Y16" s="300"/>
      <c r="Z16" s="300"/>
      <c r="AA16" s="300"/>
      <c r="AB16" s="300"/>
      <c r="AC16" s="300"/>
      <c r="AD16" s="301"/>
      <c r="AE16" s="95"/>
      <c r="AF16" s="67">
        <v>2091000</v>
      </c>
      <c r="AG16" s="65">
        <v>870000</v>
      </c>
      <c r="AH16" s="149">
        <v>551873.99</v>
      </c>
      <c r="AI16" s="150"/>
      <c r="AJ16" s="151">
        <f t="shared" si="3"/>
        <v>318126.01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9"/>
      <c r="B17" s="25"/>
      <c r="C17" s="204" t="s">
        <v>28</v>
      </c>
      <c r="D17" s="300"/>
      <c r="E17" s="300"/>
      <c r="F17" s="300"/>
      <c r="G17" s="300"/>
      <c r="H17" s="300"/>
      <c r="I17" s="300"/>
      <c r="J17" s="300"/>
      <c r="K17" s="300"/>
      <c r="L17" s="300"/>
      <c r="M17" s="300"/>
      <c r="N17" s="300"/>
      <c r="O17" s="300"/>
      <c r="P17" s="300"/>
      <c r="Q17" s="300"/>
      <c r="R17" s="300"/>
      <c r="S17" s="300"/>
      <c r="T17" s="300"/>
      <c r="U17" s="300"/>
      <c r="V17" s="300"/>
      <c r="W17" s="300"/>
      <c r="X17" s="300"/>
      <c r="Y17" s="300"/>
      <c r="Z17" s="300"/>
      <c r="AA17" s="300"/>
      <c r="AB17" s="300"/>
      <c r="AC17" s="300"/>
      <c r="AD17" s="301"/>
      <c r="AE17" s="96"/>
      <c r="AF17" s="67">
        <v>1036000</v>
      </c>
      <c r="AG17" s="65">
        <v>363300</v>
      </c>
      <c r="AH17" s="149">
        <v>332166.24</v>
      </c>
      <c r="AI17" s="150"/>
      <c r="AJ17" s="151">
        <f t="shared" si="3"/>
        <v>31133.760000000009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9"/>
      <c r="B18" s="25"/>
      <c r="C18" s="204" t="s">
        <v>29</v>
      </c>
      <c r="D18" s="300"/>
      <c r="E18" s="300"/>
      <c r="F18" s="300"/>
      <c r="G18" s="300"/>
      <c r="H18" s="300"/>
      <c r="I18" s="300"/>
      <c r="J18" s="300"/>
      <c r="K18" s="300"/>
      <c r="L18" s="300"/>
      <c r="M18" s="300"/>
      <c r="N18" s="300"/>
      <c r="O18" s="300"/>
      <c r="P18" s="300"/>
      <c r="Q18" s="300"/>
      <c r="R18" s="300"/>
      <c r="S18" s="300"/>
      <c r="T18" s="300"/>
      <c r="U18" s="300"/>
      <c r="V18" s="300"/>
      <c r="W18" s="300"/>
      <c r="X18" s="300"/>
      <c r="Y18" s="300"/>
      <c r="Z18" s="300"/>
      <c r="AA18" s="300"/>
      <c r="AB18" s="300"/>
      <c r="AC18" s="300"/>
      <c r="AD18" s="301"/>
      <c r="AE18" s="96"/>
      <c r="AF18" s="67">
        <v>70000</v>
      </c>
      <c r="AG18" s="65">
        <f>46395.84-30831.8</f>
        <v>15564.039999999997</v>
      </c>
      <c r="AH18" s="149">
        <v>7764.96</v>
      </c>
      <c r="AI18" s="150"/>
      <c r="AJ18" s="151">
        <f>AG18-AH18</f>
        <v>7799.0799999999972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9"/>
      <c r="B19" s="25"/>
      <c r="C19" s="204" t="s">
        <v>30</v>
      </c>
      <c r="D19" s="300"/>
      <c r="E19" s="300"/>
      <c r="F19" s="300"/>
      <c r="G19" s="300"/>
      <c r="H19" s="300"/>
      <c r="I19" s="300"/>
      <c r="J19" s="300"/>
      <c r="K19" s="300"/>
      <c r="L19" s="300"/>
      <c r="M19" s="300"/>
      <c r="N19" s="300"/>
      <c r="O19" s="300"/>
      <c r="P19" s="300"/>
      <c r="Q19" s="300"/>
      <c r="R19" s="300"/>
      <c r="S19" s="300"/>
      <c r="T19" s="300"/>
      <c r="U19" s="300"/>
      <c r="V19" s="300"/>
      <c r="W19" s="300"/>
      <c r="X19" s="300"/>
      <c r="Y19" s="300"/>
      <c r="Z19" s="300"/>
      <c r="AA19" s="300"/>
      <c r="AB19" s="300"/>
      <c r="AC19" s="300"/>
      <c r="AD19" s="301"/>
      <c r="AE19" s="96"/>
      <c r="AF19" s="67">
        <v>21806000</v>
      </c>
      <c r="AG19" s="65">
        <v>10903000</v>
      </c>
      <c r="AH19" s="149">
        <v>7952356.3300000001</v>
      </c>
      <c r="AI19" s="150"/>
      <c r="AJ19" s="151">
        <f>AG19-AH19</f>
        <v>2950643.67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9"/>
      <c r="B20" s="25"/>
      <c r="C20" s="311" t="s">
        <v>31</v>
      </c>
      <c r="D20" s="312"/>
      <c r="E20" s="312"/>
      <c r="F20" s="312"/>
      <c r="G20" s="312"/>
      <c r="H20" s="312"/>
      <c r="I20" s="312"/>
      <c r="J20" s="312"/>
      <c r="K20" s="312"/>
      <c r="L20" s="312"/>
      <c r="M20" s="312"/>
      <c r="N20" s="312"/>
      <c r="O20" s="312"/>
      <c r="P20" s="312"/>
      <c r="Q20" s="312"/>
      <c r="R20" s="312"/>
      <c r="S20" s="312"/>
      <c r="T20" s="312"/>
      <c r="U20" s="312"/>
      <c r="V20" s="312"/>
      <c r="W20" s="312"/>
      <c r="X20" s="312"/>
      <c r="Y20" s="312"/>
      <c r="Z20" s="312"/>
      <c r="AA20" s="312"/>
      <c r="AB20" s="312"/>
      <c r="AC20" s="312"/>
      <c r="AD20" s="313"/>
      <c r="AE20" s="96"/>
      <c r="AF20" s="76">
        <f>AF22+AF23</f>
        <v>27542000</v>
      </c>
      <c r="AG20" s="65">
        <f t="shared" ref="AG20:AH20" si="4">AG22+AG23</f>
        <v>9789498.8599999994</v>
      </c>
      <c r="AH20" s="65">
        <f t="shared" si="4"/>
        <v>9578274.9699999988</v>
      </c>
      <c r="AI20" s="150"/>
      <c r="AJ20" s="151">
        <f t="shared" ref="AJ20:AJ23" si="5">AG20-AH20</f>
        <v>211223.8900000006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9"/>
      <c r="B21" s="25"/>
      <c r="C21" s="322" t="s">
        <v>1</v>
      </c>
      <c r="D21" s="323"/>
      <c r="E21" s="323"/>
      <c r="F21" s="323"/>
      <c r="G21" s="323"/>
      <c r="H21" s="323"/>
      <c r="I21" s="323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  <c r="W21" s="323"/>
      <c r="X21" s="323"/>
      <c r="Y21" s="323"/>
      <c r="Z21" s="323"/>
      <c r="AA21" s="323"/>
      <c r="AB21" s="323"/>
      <c r="AC21" s="323"/>
      <c r="AD21" s="324"/>
      <c r="AE21" s="96"/>
      <c r="AF21" s="105"/>
      <c r="AG21" s="164"/>
      <c r="AH21" s="165"/>
      <c r="AI21" s="166"/>
      <c r="AJ21" s="167"/>
      <c r="AK21" s="25"/>
      <c r="AL21" s="25"/>
      <c r="AM21" s="25"/>
      <c r="AN21" s="25"/>
      <c r="AO21" s="25"/>
    </row>
    <row r="22" spans="1:41" s="24" customFormat="1" ht="24.6" customHeight="1" x14ac:dyDescent="0.3">
      <c r="A22" s="59"/>
      <c r="B22" s="25"/>
      <c r="C22" s="97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98"/>
      <c r="X22" s="98"/>
      <c r="Y22" s="98"/>
      <c r="Z22" s="326" t="s">
        <v>4</v>
      </c>
      <c r="AA22" s="327"/>
      <c r="AB22" s="327"/>
      <c r="AC22" s="327"/>
      <c r="AD22" s="328"/>
      <c r="AE22" s="96"/>
      <c r="AF22" s="77">
        <v>25729000</v>
      </c>
      <c r="AG22" s="155">
        <v>8904931.9199999999</v>
      </c>
      <c r="AH22" s="156">
        <v>8892450.1899999995</v>
      </c>
      <c r="AI22" s="157"/>
      <c r="AJ22" s="158">
        <f t="shared" si="5"/>
        <v>12481.730000000447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9"/>
      <c r="B23" s="25"/>
      <c r="C23" s="189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329" t="s">
        <v>38</v>
      </c>
      <c r="AA23" s="330"/>
      <c r="AB23" s="330"/>
      <c r="AC23" s="330"/>
      <c r="AD23" s="331"/>
      <c r="AE23" s="96"/>
      <c r="AF23" s="78">
        <v>1813000</v>
      </c>
      <c r="AG23" s="191">
        <v>884566.94</v>
      </c>
      <c r="AH23" s="192">
        <v>685824.78</v>
      </c>
      <c r="AI23" s="193"/>
      <c r="AJ23" s="194">
        <f t="shared" si="5"/>
        <v>198742.15999999992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9"/>
      <c r="B24" s="25"/>
      <c r="C24" s="204" t="s">
        <v>32</v>
      </c>
      <c r="D24" s="300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  <c r="AD24" s="301"/>
      <c r="AE24" s="196"/>
      <c r="AF24" s="67">
        <f>AF26+AF27+AF28</f>
        <v>17854000</v>
      </c>
      <c r="AG24" s="65">
        <f>AG26+AG27+AG28</f>
        <v>8058297.5999999996</v>
      </c>
      <c r="AH24" s="65">
        <f>AH26+AH27+AH28</f>
        <v>6632686.71</v>
      </c>
      <c r="AI24" s="150"/>
      <c r="AJ24" s="151">
        <f>AG24-AH24</f>
        <v>1425610.8899999997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9"/>
      <c r="B25" s="25"/>
      <c r="C25" s="304" t="s">
        <v>1</v>
      </c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6"/>
      <c r="AE25" s="96"/>
      <c r="AF25" s="195"/>
      <c r="AG25" s="172"/>
      <c r="AH25" s="173"/>
      <c r="AI25" s="174"/>
      <c r="AJ25" s="175"/>
      <c r="AK25" s="25"/>
      <c r="AL25" s="25"/>
      <c r="AM25" s="25"/>
      <c r="AN25" s="25"/>
      <c r="AO25" s="25"/>
    </row>
    <row r="26" spans="1:41" s="24" customFormat="1" ht="54" customHeight="1" x14ac:dyDescent="0.3">
      <c r="A26" s="59"/>
      <c r="B26" s="25"/>
      <c r="C26" s="100"/>
      <c r="D26" s="98"/>
      <c r="E26" s="98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98"/>
      <c r="Y26" s="98"/>
      <c r="Z26" s="263" t="s">
        <v>8</v>
      </c>
      <c r="AA26" s="264"/>
      <c r="AB26" s="264"/>
      <c r="AC26" s="264"/>
      <c r="AD26" s="265"/>
      <c r="AE26" s="96"/>
      <c r="AF26" s="77">
        <v>16971000</v>
      </c>
      <c r="AG26" s="155">
        <v>7714500</v>
      </c>
      <c r="AH26" s="156">
        <v>6346774</v>
      </c>
      <c r="AI26" s="157"/>
      <c r="AJ26" s="158">
        <f t="shared" ref="AJ26:AJ29" si="6">AG26-AH26</f>
        <v>1367726</v>
      </c>
      <c r="AK26" s="25"/>
      <c r="AL26" s="25"/>
      <c r="AM26" s="25"/>
      <c r="AN26" s="25"/>
      <c r="AO26" s="25"/>
    </row>
    <row r="27" spans="1:41" s="24" customFormat="1" ht="72.75" customHeight="1" thickBot="1" x14ac:dyDescent="0.35">
      <c r="A27" s="59"/>
      <c r="B27" s="25"/>
      <c r="C27" s="101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332" t="s">
        <v>33</v>
      </c>
      <c r="AA27" s="333"/>
      <c r="AB27" s="333"/>
      <c r="AC27" s="333"/>
      <c r="AD27" s="334"/>
      <c r="AE27" s="96"/>
      <c r="AF27" s="78">
        <v>713000</v>
      </c>
      <c r="AG27" s="155">
        <v>304230</v>
      </c>
      <c r="AH27" s="156">
        <v>254183.61</v>
      </c>
      <c r="AI27" s="157"/>
      <c r="AJ27" s="158">
        <f t="shared" si="6"/>
        <v>50046.390000000014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9"/>
      <c r="B28" s="25"/>
      <c r="C28" s="101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260" t="s">
        <v>9</v>
      </c>
      <c r="AA28" s="261"/>
      <c r="AB28" s="261"/>
      <c r="AC28" s="261"/>
      <c r="AD28" s="262"/>
      <c r="AE28" s="102"/>
      <c r="AF28" s="106">
        <v>170000</v>
      </c>
      <c r="AG28" s="168">
        <v>39567.599999999999</v>
      </c>
      <c r="AH28" s="169">
        <v>31729.1</v>
      </c>
      <c r="AI28" s="170"/>
      <c r="AJ28" s="171">
        <f t="shared" si="6"/>
        <v>7838.5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1"/>
      <c r="B29" s="1"/>
      <c r="C29" s="285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  <c r="U29" s="286"/>
      <c r="V29" s="286"/>
      <c r="W29" s="286"/>
      <c r="X29" s="286"/>
      <c r="Y29" s="286"/>
      <c r="Z29" s="286"/>
      <c r="AA29" s="286"/>
      <c r="AB29" s="286"/>
      <c r="AC29" s="286"/>
      <c r="AD29" s="287"/>
      <c r="AE29" s="96"/>
      <c r="AF29" s="107"/>
      <c r="AG29" s="74"/>
      <c r="AH29" s="176"/>
      <c r="AI29" s="177"/>
      <c r="AJ29" s="178">
        <f t="shared" si="6"/>
        <v>0</v>
      </c>
      <c r="AK29" s="40"/>
    </row>
    <row r="30" spans="1:41" s="24" customFormat="1" ht="114" customHeight="1" thickBot="1" x14ac:dyDescent="0.35">
      <c r="A30" s="59"/>
      <c r="B30" s="25"/>
      <c r="C30" s="288" t="s">
        <v>34</v>
      </c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89"/>
      <c r="X30" s="289"/>
      <c r="Y30" s="289"/>
      <c r="Z30" s="289"/>
      <c r="AA30" s="289"/>
      <c r="AB30" s="289"/>
      <c r="AC30" s="289"/>
      <c r="AD30" s="290"/>
      <c r="AE30" s="96"/>
      <c r="AF30" s="203">
        <f>AF32+AF37</f>
        <v>222389000</v>
      </c>
      <c r="AG30" s="203">
        <v>97234000</v>
      </c>
      <c r="AH30" s="203">
        <v>80045746.849999994</v>
      </c>
      <c r="AI30" s="203">
        <f t="shared" ref="AI30:AJ30" si="7">AI32+AI37</f>
        <v>0</v>
      </c>
      <c r="AJ30" s="203">
        <f t="shared" si="7"/>
        <v>17188253.149999999</v>
      </c>
      <c r="AK30" s="36"/>
      <c r="AL30" s="25"/>
      <c r="AM30" s="25"/>
      <c r="AN30" s="25"/>
      <c r="AO30" s="25"/>
    </row>
    <row r="31" spans="1:41" s="24" customFormat="1" ht="16.899999999999999" customHeight="1" x14ac:dyDescent="0.3">
      <c r="A31" s="59"/>
      <c r="B31" s="25"/>
      <c r="C31" s="282" t="s">
        <v>1</v>
      </c>
      <c r="D31" s="283"/>
      <c r="E31" s="283"/>
      <c r="F31" s="283"/>
      <c r="G31" s="283"/>
      <c r="H31" s="283"/>
      <c r="I31" s="283"/>
      <c r="J31" s="283"/>
      <c r="K31" s="283"/>
      <c r="L31" s="283"/>
      <c r="M31" s="283"/>
      <c r="N31" s="283"/>
      <c r="O31" s="283"/>
      <c r="P31" s="283"/>
      <c r="Q31" s="283"/>
      <c r="R31" s="283"/>
      <c r="S31" s="283"/>
      <c r="T31" s="283"/>
      <c r="U31" s="283"/>
      <c r="V31" s="283"/>
      <c r="W31" s="283"/>
      <c r="X31" s="283"/>
      <c r="Y31" s="283"/>
      <c r="Z31" s="283"/>
      <c r="AA31" s="283"/>
      <c r="AB31" s="283"/>
      <c r="AC31" s="283"/>
      <c r="AD31" s="284"/>
      <c r="AE31" s="103"/>
      <c r="AF31" s="76"/>
      <c r="AG31" s="179"/>
      <c r="AH31" s="165"/>
      <c r="AI31" s="166"/>
      <c r="AJ31" s="180"/>
      <c r="AK31" s="25"/>
      <c r="AL31" s="25"/>
      <c r="AM31" s="25"/>
      <c r="AN31" s="25"/>
      <c r="AO31" s="25"/>
    </row>
    <row r="32" spans="1:41" s="24" customFormat="1" ht="28.9" customHeight="1" x14ac:dyDescent="0.3">
      <c r="A32" s="59"/>
      <c r="B32" s="25"/>
      <c r="C32" s="124"/>
      <c r="D32" s="125" t="s">
        <v>2</v>
      </c>
      <c r="E32" s="125" t="s">
        <v>2</v>
      </c>
      <c r="F32" s="125" t="s">
        <v>2</v>
      </c>
      <c r="G32" s="125" t="s">
        <v>2</v>
      </c>
      <c r="H32" s="125" t="s">
        <v>2</v>
      </c>
      <c r="I32" s="125" t="s">
        <v>2</v>
      </c>
      <c r="J32" s="125" t="s">
        <v>2</v>
      </c>
      <c r="K32" s="125" t="s">
        <v>2</v>
      </c>
      <c r="L32" s="125" t="s">
        <v>2</v>
      </c>
      <c r="M32" s="125" t="s">
        <v>2</v>
      </c>
      <c r="N32" s="125" t="s">
        <v>2</v>
      </c>
      <c r="O32" s="125" t="s">
        <v>2</v>
      </c>
      <c r="P32" s="125" t="s">
        <v>2</v>
      </c>
      <c r="Q32" s="125" t="s">
        <v>2</v>
      </c>
      <c r="R32" s="125" t="s">
        <v>2</v>
      </c>
      <c r="S32" s="125" t="s">
        <v>2</v>
      </c>
      <c r="T32" s="125" t="s">
        <v>2</v>
      </c>
      <c r="U32" s="125" t="s">
        <v>2</v>
      </c>
      <c r="V32" s="125" t="s">
        <v>2</v>
      </c>
      <c r="W32" s="125" t="s">
        <v>2</v>
      </c>
      <c r="X32" s="125" t="s">
        <v>2</v>
      </c>
      <c r="Y32" s="125" t="s">
        <v>2</v>
      </c>
      <c r="Z32" s="277" t="s">
        <v>13</v>
      </c>
      <c r="AA32" s="278"/>
      <c r="AB32" s="278"/>
      <c r="AC32" s="278"/>
      <c r="AD32" s="279"/>
      <c r="AE32" s="126"/>
      <c r="AF32" s="127">
        <f>AF34+AF35+AF36</f>
        <v>218185000</v>
      </c>
      <c r="AG32" s="77">
        <f t="shared" ref="AG32:AJ32" si="8">AG34+AG35+AG36</f>
        <v>93079000</v>
      </c>
      <c r="AH32" s="77">
        <f t="shared" si="8"/>
        <v>75890746.850000009</v>
      </c>
      <c r="AI32" s="77">
        <f t="shared" si="8"/>
        <v>0</v>
      </c>
      <c r="AJ32" s="77">
        <f t="shared" si="8"/>
        <v>17188253.149999999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9"/>
      <c r="B33" s="25"/>
      <c r="C33" s="124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5"/>
      <c r="U33" s="125"/>
      <c r="V33" s="125"/>
      <c r="W33" s="125"/>
      <c r="X33" s="125"/>
      <c r="Y33" s="125"/>
      <c r="Z33" s="125"/>
      <c r="AA33" s="280" t="s">
        <v>0</v>
      </c>
      <c r="AB33" s="280"/>
      <c r="AC33" s="280"/>
      <c r="AD33" s="281"/>
      <c r="AE33" s="126"/>
      <c r="AF33" s="127"/>
      <c r="AG33" s="181"/>
      <c r="AH33" s="182"/>
      <c r="AI33" s="183"/>
      <c r="AJ33" s="184"/>
      <c r="AK33" s="25"/>
      <c r="AL33" s="25"/>
      <c r="AM33" s="25"/>
      <c r="AN33" s="25"/>
      <c r="AO33" s="25"/>
    </row>
    <row r="34" spans="1:41" s="24" customFormat="1" ht="28.9" customHeight="1" x14ac:dyDescent="0.3">
      <c r="A34" s="59"/>
      <c r="B34" s="25"/>
      <c r="C34" s="124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125"/>
      <c r="R34" s="125"/>
      <c r="S34" s="125"/>
      <c r="T34" s="125"/>
      <c r="U34" s="125"/>
      <c r="V34" s="125"/>
      <c r="W34" s="125"/>
      <c r="X34" s="125"/>
      <c r="Y34" s="125"/>
      <c r="Z34" s="125"/>
      <c r="AA34" s="275" t="s">
        <v>10</v>
      </c>
      <c r="AB34" s="275"/>
      <c r="AC34" s="275"/>
      <c r="AD34" s="276"/>
      <c r="AE34" s="126"/>
      <c r="AF34" s="127">
        <v>167112000</v>
      </c>
      <c r="AG34" s="185">
        <v>71138000</v>
      </c>
      <c r="AH34" s="156">
        <v>59026403.560000002</v>
      </c>
      <c r="AI34" s="157"/>
      <c r="AJ34" s="158">
        <f t="shared" ref="AJ34:AJ38" si="9">AG34-AH34</f>
        <v>12111596.439999998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9"/>
      <c r="B35" s="25"/>
      <c r="C35" s="124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N35" s="125"/>
      <c r="O35" s="125"/>
      <c r="P35" s="125"/>
      <c r="Q35" s="125"/>
      <c r="R35" s="125"/>
      <c r="S35" s="125"/>
      <c r="T35" s="125"/>
      <c r="U35" s="125"/>
      <c r="V35" s="125"/>
      <c r="W35" s="125"/>
      <c r="X35" s="125"/>
      <c r="Y35" s="125"/>
      <c r="Z35" s="125"/>
      <c r="AA35" s="271" t="s">
        <v>35</v>
      </c>
      <c r="AB35" s="271"/>
      <c r="AC35" s="271"/>
      <c r="AD35" s="272"/>
      <c r="AE35" s="126"/>
      <c r="AF35" s="127">
        <v>15742000</v>
      </c>
      <c r="AG35" s="155">
        <v>6792000</v>
      </c>
      <c r="AH35" s="156">
        <v>5788892.3899999997</v>
      </c>
      <c r="AI35" s="157"/>
      <c r="AJ35" s="158">
        <f t="shared" si="9"/>
        <v>1003107.6100000003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9"/>
      <c r="B36" s="25"/>
      <c r="C36" s="124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297" t="s">
        <v>15</v>
      </c>
      <c r="AB36" s="298"/>
      <c r="AC36" s="298"/>
      <c r="AD36" s="299"/>
      <c r="AE36" s="126"/>
      <c r="AF36" s="127">
        <v>35331000</v>
      </c>
      <c r="AG36" s="155">
        <v>15149000</v>
      </c>
      <c r="AH36" s="156">
        <v>11075450.9</v>
      </c>
      <c r="AI36" s="157"/>
      <c r="AJ36" s="158">
        <f t="shared" si="9"/>
        <v>4073549.0999999996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9"/>
      <c r="B37" s="25"/>
      <c r="C37" s="124"/>
      <c r="D37" s="187" t="s">
        <v>3</v>
      </c>
      <c r="E37" s="187" t="s">
        <v>3</v>
      </c>
      <c r="F37" s="187" t="s">
        <v>3</v>
      </c>
      <c r="G37" s="187" t="s">
        <v>3</v>
      </c>
      <c r="H37" s="187" t="s">
        <v>3</v>
      </c>
      <c r="I37" s="187" t="s">
        <v>3</v>
      </c>
      <c r="J37" s="187" t="s">
        <v>3</v>
      </c>
      <c r="K37" s="187" t="s">
        <v>3</v>
      </c>
      <c r="L37" s="187" t="s">
        <v>3</v>
      </c>
      <c r="M37" s="187" t="s">
        <v>3</v>
      </c>
      <c r="N37" s="187" t="s">
        <v>3</v>
      </c>
      <c r="O37" s="187" t="s">
        <v>3</v>
      </c>
      <c r="P37" s="187" t="s">
        <v>3</v>
      </c>
      <c r="Q37" s="187" t="s">
        <v>3</v>
      </c>
      <c r="R37" s="187" t="s">
        <v>3</v>
      </c>
      <c r="S37" s="187" t="s">
        <v>3</v>
      </c>
      <c r="T37" s="187" t="s">
        <v>3</v>
      </c>
      <c r="U37" s="187" t="s">
        <v>3</v>
      </c>
      <c r="V37" s="187" t="s">
        <v>3</v>
      </c>
      <c r="W37" s="187" t="s">
        <v>3</v>
      </c>
      <c r="X37" s="187" t="s">
        <v>3</v>
      </c>
      <c r="Y37" s="187" t="s">
        <v>3</v>
      </c>
      <c r="Z37" s="277" t="s">
        <v>6</v>
      </c>
      <c r="AA37" s="278"/>
      <c r="AB37" s="278"/>
      <c r="AC37" s="278"/>
      <c r="AD37" s="279"/>
      <c r="AE37" s="126"/>
      <c r="AF37" s="197">
        <v>4204000</v>
      </c>
      <c r="AG37" s="168">
        <v>4155000</v>
      </c>
      <c r="AH37" s="169">
        <v>4155000</v>
      </c>
      <c r="AI37" s="170"/>
      <c r="AJ37" s="171">
        <f t="shared" si="9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9"/>
      <c r="B38" s="25"/>
      <c r="C38" s="204" t="s">
        <v>36</v>
      </c>
      <c r="D38" s="269"/>
      <c r="E38" s="269"/>
      <c r="F38" s="269"/>
      <c r="G38" s="269"/>
      <c r="H38" s="269"/>
      <c r="I38" s="269"/>
      <c r="J38" s="269"/>
      <c r="K38" s="269"/>
      <c r="L38" s="269"/>
      <c r="M38" s="269"/>
      <c r="N38" s="269"/>
      <c r="O38" s="269"/>
      <c r="P38" s="269"/>
      <c r="Q38" s="269"/>
      <c r="R38" s="269"/>
      <c r="S38" s="269"/>
      <c r="T38" s="269"/>
      <c r="U38" s="269"/>
      <c r="V38" s="269"/>
      <c r="W38" s="269"/>
      <c r="X38" s="269"/>
      <c r="Y38" s="269"/>
      <c r="Z38" s="269"/>
      <c r="AA38" s="269"/>
      <c r="AB38" s="269"/>
      <c r="AC38" s="269"/>
      <c r="AD38" s="270"/>
      <c r="AE38" s="132"/>
      <c r="AF38" s="67">
        <v>8611000</v>
      </c>
      <c r="AG38" s="65">
        <v>3587130</v>
      </c>
      <c r="AH38" s="149">
        <v>3074321.38</v>
      </c>
      <c r="AI38" s="150"/>
      <c r="AJ38" s="151">
        <f t="shared" si="9"/>
        <v>512808.62000000011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9"/>
      <c r="B39" s="25"/>
      <c r="C39" s="266" t="s">
        <v>37</v>
      </c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267"/>
      <c r="Q39" s="267"/>
      <c r="R39" s="267"/>
      <c r="S39" s="267"/>
      <c r="T39" s="267"/>
      <c r="U39" s="267"/>
      <c r="V39" s="267"/>
      <c r="W39" s="267"/>
      <c r="X39" s="267"/>
      <c r="Y39" s="267"/>
      <c r="Z39" s="267"/>
      <c r="AA39" s="267"/>
      <c r="AB39" s="267"/>
      <c r="AC39" s="267"/>
      <c r="AD39" s="268"/>
      <c r="AE39" s="71"/>
      <c r="AF39" s="131">
        <v>874000</v>
      </c>
      <c r="AG39" s="65">
        <f>292000+292000</f>
        <v>584000</v>
      </c>
      <c r="AH39" s="149">
        <v>273414.78999999998</v>
      </c>
      <c r="AI39" s="150"/>
      <c r="AJ39" s="151">
        <f t="shared" ref="AJ39:AJ48" si="10">AG39-AH39</f>
        <v>310585.21000000002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9"/>
      <c r="B40" s="25"/>
      <c r="C40" s="204" t="s">
        <v>40</v>
      </c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  <c r="U40" s="205"/>
      <c r="V40" s="205"/>
      <c r="W40" s="205"/>
      <c r="X40" s="205"/>
      <c r="Y40" s="205"/>
      <c r="Z40" s="205"/>
      <c r="AA40" s="205"/>
      <c r="AB40" s="205"/>
      <c r="AC40" s="205"/>
      <c r="AD40" s="130"/>
      <c r="AE40" s="71"/>
      <c r="AF40" s="131">
        <v>1748000</v>
      </c>
      <c r="AG40" s="141">
        <v>0</v>
      </c>
      <c r="AH40" s="142">
        <v>0</v>
      </c>
      <c r="AI40" s="143"/>
      <c r="AJ40" s="144">
        <f t="shared" si="10"/>
        <v>0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9"/>
      <c r="B41" s="25"/>
      <c r="C41" s="204" t="s">
        <v>41</v>
      </c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130"/>
      <c r="AE41" s="71"/>
      <c r="AF41" s="131">
        <v>3433000</v>
      </c>
      <c r="AG41" s="141">
        <v>3432177</v>
      </c>
      <c r="AH41" s="142">
        <v>0</v>
      </c>
      <c r="AI41" s="143"/>
      <c r="AJ41" s="144">
        <f t="shared" si="10"/>
        <v>3432177</v>
      </c>
      <c r="AK41" s="25"/>
      <c r="AL41" s="25"/>
      <c r="AM41" s="25"/>
      <c r="AN41" s="25"/>
      <c r="AO41" s="25"/>
    </row>
    <row r="42" spans="1:41" s="24" customFormat="1" ht="84" customHeight="1" thickBot="1" x14ac:dyDescent="0.35">
      <c r="A42" s="59"/>
      <c r="B42" s="25"/>
      <c r="C42" s="204" t="s">
        <v>48</v>
      </c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  <c r="U42" s="205"/>
      <c r="V42" s="205"/>
      <c r="W42" s="205"/>
      <c r="X42" s="205"/>
      <c r="Y42" s="205"/>
      <c r="Z42" s="205"/>
      <c r="AA42" s="205"/>
      <c r="AB42" s="205"/>
      <c r="AC42" s="205"/>
      <c r="AD42" s="202"/>
      <c r="AE42" s="71"/>
      <c r="AF42" s="131">
        <v>972000</v>
      </c>
      <c r="AG42" s="141">
        <v>0</v>
      </c>
      <c r="AH42" s="142">
        <v>0</v>
      </c>
      <c r="AI42" s="143"/>
      <c r="AJ42" s="144">
        <f t="shared" si="10"/>
        <v>0</v>
      </c>
      <c r="AK42" s="25"/>
      <c r="AL42" s="25"/>
      <c r="AM42" s="25"/>
      <c r="AN42" s="25"/>
      <c r="AO42" s="25"/>
    </row>
    <row r="43" spans="1:41" s="24" customFormat="1" ht="64.5" customHeight="1" thickBot="1" x14ac:dyDescent="0.35">
      <c r="A43" s="59"/>
      <c r="B43" s="25"/>
      <c r="C43" s="273" t="s">
        <v>42</v>
      </c>
      <c r="D43" s="274"/>
      <c r="E43" s="274"/>
      <c r="F43" s="274"/>
      <c r="G43" s="274"/>
      <c r="H43" s="274"/>
      <c r="I43" s="274"/>
      <c r="J43" s="274"/>
      <c r="K43" s="274"/>
      <c r="L43" s="274"/>
      <c r="M43" s="274"/>
      <c r="N43" s="274"/>
      <c r="O43" s="274"/>
      <c r="P43" s="274"/>
      <c r="Q43" s="274"/>
      <c r="R43" s="274"/>
      <c r="S43" s="274"/>
      <c r="T43" s="274"/>
      <c r="U43" s="274"/>
      <c r="V43" s="274"/>
      <c r="W43" s="274"/>
      <c r="X43" s="274"/>
      <c r="Y43" s="274"/>
      <c r="Z43" s="274"/>
      <c r="AA43" s="274"/>
      <c r="AB43" s="274"/>
      <c r="AC43" s="274"/>
      <c r="AD43" s="133"/>
      <c r="AE43" s="134"/>
      <c r="AF43" s="135">
        <f>AF44+AF45+AF46+AF47+AF48+AF52+AF53+AF54+AF55+AF56+AF57+AF58</f>
        <v>215556640</v>
      </c>
      <c r="AG43" s="135">
        <f t="shared" ref="AG43:AI43" si="11">AG44+AG45+AG46+AG47+AG48+AG52+AG53+AG54+AG55+AG56+AG57+AG58</f>
        <v>12815793.850000001</v>
      </c>
      <c r="AH43" s="135">
        <f t="shared" si="11"/>
        <v>686435.4</v>
      </c>
      <c r="AI43" s="135">
        <f t="shared" si="11"/>
        <v>0</v>
      </c>
      <c r="AJ43" s="135">
        <f>AG43-AH43</f>
        <v>12129358.450000001</v>
      </c>
      <c r="AK43" s="25"/>
      <c r="AL43" s="25"/>
      <c r="AM43" s="25"/>
      <c r="AN43" s="25"/>
      <c r="AO43" s="25"/>
    </row>
    <row r="44" spans="1:41" s="24" customFormat="1" ht="50.25" customHeight="1" thickBot="1" x14ac:dyDescent="0.35">
      <c r="A44" s="59"/>
      <c r="B44" s="25"/>
      <c r="C44" s="204" t="s">
        <v>43</v>
      </c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O44" s="205"/>
      <c r="P44" s="205"/>
      <c r="Q44" s="205"/>
      <c r="R44" s="205"/>
      <c r="S44" s="205"/>
      <c r="T44" s="205"/>
      <c r="U44" s="205"/>
      <c r="V44" s="205"/>
      <c r="W44" s="205"/>
      <c r="X44" s="205"/>
      <c r="Y44" s="205"/>
      <c r="Z44" s="205"/>
      <c r="AA44" s="205"/>
      <c r="AB44" s="205"/>
      <c r="AC44" s="205"/>
      <c r="AD44" s="128"/>
      <c r="AE44" s="132"/>
      <c r="AF44" s="67">
        <v>2699000</v>
      </c>
      <c r="AG44" s="65">
        <v>2541000</v>
      </c>
      <c r="AH44" s="149">
        <v>0</v>
      </c>
      <c r="AI44" s="150"/>
      <c r="AJ44" s="186">
        <f t="shared" si="10"/>
        <v>2541000</v>
      </c>
      <c r="AK44" s="25"/>
      <c r="AL44" s="25"/>
      <c r="AM44" s="25"/>
      <c r="AN44" s="25"/>
      <c r="AO44" s="25"/>
    </row>
    <row r="45" spans="1:41" s="24" customFormat="1" ht="80.25" customHeight="1" thickBot="1" x14ac:dyDescent="0.35">
      <c r="A45" s="59"/>
      <c r="B45" s="25"/>
      <c r="C45" s="204" t="s">
        <v>49</v>
      </c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O45" s="205"/>
      <c r="P45" s="205"/>
      <c r="Q45" s="205"/>
      <c r="R45" s="205"/>
      <c r="S45" s="205"/>
      <c r="T45" s="205"/>
      <c r="U45" s="205"/>
      <c r="V45" s="205"/>
      <c r="W45" s="205"/>
      <c r="X45" s="205"/>
      <c r="Y45" s="205"/>
      <c r="Z45" s="205"/>
      <c r="AA45" s="205"/>
      <c r="AB45" s="205"/>
      <c r="AC45" s="205"/>
      <c r="AD45" s="128"/>
      <c r="AE45" s="132"/>
      <c r="AF45" s="67">
        <v>19744120</v>
      </c>
      <c r="AG45" s="65">
        <v>0</v>
      </c>
      <c r="AH45" s="149">
        <v>0</v>
      </c>
      <c r="AI45" s="150"/>
      <c r="AJ45" s="186">
        <f t="shared" si="10"/>
        <v>0</v>
      </c>
      <c r="AK45" s="25"/>
      <c r="AL45" s="25"/>
      <c r="AM45" s="25"/>
      <c r="AN45" s="25"/>
      <c r="AO45" s="25"/>
    </row>
    <row r="46" spans="1:41" s="24" customFormat="1" ht="128.25" customHeight="1" thickBot="1" x14ac:dyDescent="0.35">
      <c r="A46" s="59"/>
      <c r="B46" s="25"/>
      <c r="C46" s="204" t="s">
        <v>50</v>
      </c>
      <c r="D46" s="205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5"/>
      <c r="AB46" s="205"/>
      <c r="AC46" s="205"/>
      <c r="AD46" s="130"/>
      <c r="AE46" s="71"/>
      <c r="AF46" s="131">
        <v>10274900</v>
      </c>
      <c r="AG46" s="141">
        <f>9588223.05+686570.8</f>
        <v>10274793.850000001</v>
      </c>
      <c r="AH46" s="142">
        <v>686435.4</v>
      </c>
      <c r="AI46" s="143"/>
      <c r="AJ46" s="144">
        <f t="shared" si="10"/>
        <v>9588358.4500000011</v>
      </c>
      <c r="AK46" s="25"/>
      <c r="AL46" s="25"/>
      <c r="AM46" s="25"/>
      <c r="AN46" s="25"/>
      <c r="AO46" s="25"/>
    </row>
    <row r="47" spans="1:41" s="24" customFormat="1" ht="109.5" customHeight="1" thickBot="1" x14ac:dyDescent="0.35">
      <c r="A47" s="59"/>
      <c r="B47" s="25"/>
      <c r="C47" s="204" t="s">
        <v>51</v>
      </c>
      <c r="D47" s="205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205"/>
      <c r="R47" s="205"/>
      <c r="S47" s="205"/>
      <c r="T47" s="205"/>
      <c r="U47" s="205"/>
      <c r="V47" s="205"/>
      <c r="W47" s="205"/>
      <c r="X47" s="205"/>
      <c r="Y47" s="205"/>
      <c r="Z47" s="205"/>
      <c r="AA47" s="205"/>
      <c r="AB47" s="205"/>
      <c r="AC47" s="205"/>
      <c r="AD47" s="202"/>
      <c r="AE47" s="71"/>
      <c r="AF47" s="131">
        <v>215700</v>
      </c>
      <c r="AG47" s="141">
        <v>0</v>
      </c>
      <c r="AH47" s="142">
        <v>0</v>
      </c>
      <c r="AI47" s="143"/>
      <c r="AJ47" s="144">
        <f>AG47-AH47</f>
        <v>0</v>
      </c>
      <c r="AK47" s="25"/>
      <c r="AL47" s="25"/>
      <c r="AM47" s="25"/>
      <c r="AN47" s="25"/>
      <c r="AO47" s="25"/>
    </row>
    <row r="48" spans="1:41" s="24" customFormat="1" ht="84" customHeight="1" thickBot="1" x14ac:dyDescent="0.35">
      <c r="A48" s="59"/>
      <c r="B48" s="25"/>
      <c r="C48" s="204" t="s">
        <v>52</v>
      </c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  <c r="U48" s="205"/>
      <c r="V48" s="205"/>
      <c r="W48" s="205"/>
      <c r="X48" s="205"/>
      <c r="Y48" s="205"/>
      <c r="Z48" s="205"/>
      <c r="AA48" s="205"/>
      <c r="AB48" s="205"/>
      <c r="AC48" s="205"/>
      <c r="AD48" s="130"/>
      <c r="AE48" s="71"/>
      <c r="AF48" s="131">
        <f>AF50+AF51</f>
        <v>18735000</v>
      </c>
      <c r="AG48" s="141">
        <v>0</v>
      </c>
      <c r="AH48" s="142">
        <v>0</v>
      </c>
      <c r="AI48" s="143"/>
      <c r="AJ48" s="144">
        <f t="shared" si="10"/>
        <v>0</v>
      </c>
      <c r="AK48" s="25"/>
      <c r="AL48" s="25"/>
      <c r="AM48" s="25"/>
      <c r="AN48" s="25"/>
      <c r="AO48" s="25"/>
    </row>
    <row r="49" spans="1:41" s="24" customFormat="1" ht="23.25" customHeight="1" thickBot="1" x14ac:dyDescent="0.35">
      <c r="A49" s="59"/>
      <c r="B49" s="25"/>
      <c r="C49" s="294" t="s">
        <v>47</v>
      </c>
      <c r="D49" s="295"/>
      <c r="E49" s="295"/>
      <c r="F49" s="295"/>
      <c r="G49" s="295"/>
      <c r="H49" s="295"/>
      <c r="I49" s="295"/>
      <c r="J49" s="295"/>
      <c r="K49" s="295"/>
      <c r="L49" s="295"/>
      <c r="M49" s="295"/>
      <c r="N49" s="295"/>
      <c r="O49" s="295"/>
      <c r="P49" s="295"/>
      <c r="Q49" s="295"/>
      <c r="R49" s="295"/>
      <c r="S49" s="295"/>
      <c r="T49" s="295"/>
      <c r="U49" s="295"/>
      <c r="V49" s="295"/>
      <c r="W49" s="295"/>
      <c r="X49" s="295"/>
      <c r="Y49" s="295"/>
      <c r="Z49" s="295"/>
      <c r="AA49" s="295"/>
      <c r="AB49" s="295"/>
      <c r="AC49" s="295"/>
      <c r="AD49" s="130"/>
      <c r="AE49" s="71"/>
      <c r="AF49" s="131"/>
      <c r="AG49" s="141"/>
      <c r="AH49" s="142"/>
      <c r="AI49" s="143"/>
      <c r="AJ49" s="144"/>
      <c r="AK49" s="25"/>
      <c r="AL49" s="25"/>
      <c r="AM49" s="25"/>
      <c r="AN49" s="25"/>
      <c r="AO49" s="25"/>
    </row>
    <row r="50" spans="1:41" s="24" customFormat="1" ht="33" customHeight="1" thickBot="1" x14ac:dyDescent="0.35">
      <c r="A50" s="59"/>
      <c r="B50" s="25"/>
      <c r="C50" s="206" t="s">
        <v>60</v>
      </c>
      <c r="D50" s="207"/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130"/>
      <c r="AE50" s="71"/>
      <c r="AF50" s="188">
        <v>11746000</v>
      </c>
      <c r="AG50" s="198">
        <v>0</v>
      </c>
      <c r="AH50" s="199">
        <v>0</v>
      </c>
      <c r="AI50" s="200"/>
      <c r="AJ50" s="201">
        <f t="shared" ref="AJ50:AJ58" si="12">AG50-AH50</f>
        <v>0</v>
      </c>
      <c r="AK50" s="25"/>
      <c r="AL50" s="25"/>
      <c r="AM50" s="25"/>
      <c r="AN50" s="25"/>
      <c r="AO50" s="25"/>
    </row>
    <row r="51" spans="1:41" s="24" customFormat="1" ht="48.75" customHeight="1" thickBot="1" x14ac:dyDescent="0.35">
      <c r="A51" s="59"/>
      <c r="B51" s="25"/>
      <c r="C51" s="206" t="s">
        <v>61</v>
      </c>
      <c r="D51" s="207"/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130"/>
      <c r="AE51" s="71"/>
      <c r="AF51" s="188">
        <v>6989000</v>
      </c>
      <c r="AG51" s="198">
        <v>0</v>
      </c>
      <c r="AH51" s="199">
        <v>0</v>
      </c>
      <c r="AI51" s="200"/>
      <c r="AJ51" s="201">
        <f t="shared" si="12"/>
        <v>0</v>
      </c>
      <c r="AK51" s="25"/>
      <c r="AL51" s="25"/>
      <c r="AM51" s="25"/>
      <c r="AN51" s="25"/>
      <c r="AO51" s="25"/>
    </row>
    <row r="52" spans="1:41" s="24" customFormat="1" ht="48.75" customHeight="1" thickBot="1" x14ac:dyDescent="0.35">
      <c r="A52" s="59"/>
      <c r="B52" s="25"/>
      <c r="C52" s="204" t="s">
        <v>54</v>
      </c>
      <c r="D52" s="205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205"/>
      <c r="S52" s="205"/>
      <c r="T52" s="205"/>
      <c r="U52" s="205"/>
      <c r="V52" s="205"/>
      <c r="W52" s="205"/>
      <c r="X52" s="205"/>
      <c r="Y52" s="205"/>
      <c r="Z52" s="205"/>
      <c r="AA52" s="205"/>
      <c r="AB52" s="205"/>
      <c r="AC52" s="205"/>
      <c r="AD52" s="202"/>
      <c r="AE52" s="71"/>
      <c r="AF52" s="131">
        <v>14758000</v>
      </c>
      <c r="AG52" s="141">
        <v>0</v>
      </c>
      <c r="AH52" s="142">
        <v>0</v>
      </c>
      <c r="AI52" s="143"/>
      <c r="AJ52" s="144">
        <f t="shared" si="12"/>
        <v>0</v>
      </c>
      <c r="AK52" s="25"/>
      <c r="AL52" s="25"/>
      <c r="AM52" s="25"/>
      <c r="AN52" s="25"/>
      <c r="AO52" s="25"/>
    </row>
    <row r="53" spans="1:41" s="24" customFormat="1" ht="72.75" customHeight="1" thickBot="1" x14ac:dyDescent="0.35">
      <c r="A53" s="59"/>
      <c r="B53" s="25"/>
      <c r="C53" s="204" t="s">
        <v>53</v>
      </c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5"/>
      <c r="S53" s="205"/>
      <c r="T53" s="205"/>
      <c r="U53" s="205"/>
      <c r="V53" s="205"/>
      <c r="W53" s="205"/>
      <c r="X53" s="205"/>
      <c r="Y53" s="205"/>
      <c r="Z53" s="205"/>
      <c r="AA53" s="205"/>
      <c r="AB53" s="205"/>
      <c r="AC53" s="205"/>
      <c r="AD53" s="202"/>
      <c r="AE53" s="71"/>
      <c r="AF53" s="131">
        <v>140000000</v>
      </c>
      <c r="AG53" s="141">
        <v>0</v>
      </c>
      <c r="AH53" s="142">
        <v>0</v>
      </c>
      <c r="AI53" s="143"/>
      <c r="AJ53" s="144">
        <f t="shared" si="12"/>
        <v>0</v>
      </c>
      <c r="AK53" s="25"/>
      <c r="AL53" s="25"/>
      <c r="AM53" s="25"/>
      <c r="AN53" s="25"/>
      <c r="AO53" s="25"/>
    </row>
    <row r="54" spans="1:41" s="24" customFormat="1" ht="77.25" customHeight="1" thickBot="1" x14ac:dyDescent="0.35">
      <c r="A54" s="59"/>
      <c r="B54" s="25"/>
      <c r="C54" s="204" t="s">
        <v>55</v>
      </c>
      <c r="D54" s="205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205"/>
      <c r="R54" s="205"/>
      <c r="S54" s="205"/>
      <c r="T54" s="205"/>
      <c r="U54" s="205"/>
      <c r="V54" s="205"/>
      <c r="W54" s="205"/>
      <c r="X54" s="205"/>
      <c r="Y54" s="205"/>
      <c r="Z54" s="205"/>
      <c r="AA54" s="205"/>
      <c r="AB54" s="205"/>
      <c r="AC54" s="205"/>
      <c r="AD54" s="202"/>
      <c r="AE54" s="71"/>
      <c r="AF54" s="131">
        <v>291000</v>
      </c>
      <c r="AG54" s="141">
        <v>0</v>
      </c>
      <c r="AH54" s="142">
        <v>0</v>
      </c>
      <c r="AI54" s="143"/>
      <c r="AJ54" s="144">
        <f t="shared" si="12"/>
        <v>0</v>
      </c>
      <c r="AK54" s="25"/>
      <c r="AL54" s="25"/>
      <c r="AM54" s="25"/>
      <c r="AN54" s="25"/>
      <c r="AO54" s="25"/>
    </row>
    <row r="55" spans="1:41" s="24" customFormat="1" ht="90" customHeight="1" thickBot="1" x14ac:dyDescent="0.35">
      <c r="A55" s="59"/>
      <c r="B55" s="25"/>
      <c r="C55" s="204" t="s">
        <v>56</v>
      </c>
      <c r="D55" s="205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2"/>
      <c r="AE55" s="71"/>
      <c r="AF55" s="131">
        <v>152400</v>
      </c>
      <c r="AG55" s="141">
        <v>0</v>
      </c>
      <c r="AH55" s="142">
        <v>0</v>
      </c>
      <c r="AI55" s="143"/>
      <c r="AJ55" s="144">
        <f t="shared" si="12"/>
        <v>0</v>
      </c>
      <c r="AK55" s="25"/>
      <c r="AL55" s="25"/>
      <c r="AM55" s="25"/>
      <c r="AN55" s="25"/>
      <c r="AO55" s="25"/>
    </row>
    <row r="56" spans="1:41" s="24" customFormat="1" ht="82.5" customHeight="1" thickBot="1" x14ac:dyDescent="0.35">
      <c r="A56" s="59"/>
      <c r="B56" s="25"/>
      <c r="C56" s="204" t="s">
        <v>57</v>
      </c>
      <c r="D56" s="205"/>
      <c r="E56" s="205"/>
      <c r="F56" s="205"/>
      <c r="G56" s="205"/>
      <c r="H56" s="205"/>
      <c r="I56" s="205"/>
      <c r="J56" s="205"/>
      <c r="K56" s="205"/>
      <c r="L56" s="205"/>
      <c r="M56" s="205"/>
      <c r="N56" s="205"/>
      <c r="O56" s="205"/>
      <c r="P56" s="205"/>
      <c r="Q56" s="205"/>
      <c r="R56" s="205"/>
      <c r="S56" s="205"/>
      <c r="T56" s="205"/>
      <c r="U56" s="205"/>
      <c r="V56" s="205"/>
      <c r="W56" s="205"/>
      <c r="X56" s="205"/>
      <c r="Y56" s="205"/>
      <c r="Z56" s="205"/>
      <c r="AA56" s="205"/>
      <c r="AB56" s="205"/>
      <c r="AC56" s="205"/>
      <c r="AD56" s="202"/>
      <c r="AE56" s="71"/>
      <c r="AF56" s="131">
        <v>3147000</v>
      </c>
      <c r="AG56" s="141">
        <v>0</v>
      </c>
      <c r="AH56" s="142">
        <v>0</v>
      </c>
      <c r="AI56" s="143"/>
      <c r="AJ56" s="144">
        <f t="shared" si="12"/>
        <v>0</v>
      </c>
      <c r="AK56" s="25"/>
      <c r="AL56" s="25"/>
      <c r="AM56" s="25"/>
      <c r="AN56" s="25"/>
      <c r="AO56" s="25"/>
    </row>
    <row r="57" spans="1:41" s="24" customFormat="1" ht="66" customHeight="1" thickBot="1" x14ac:dyDescent="0.35">
      <c r="A57" s="59"/>
      <c r="B57" s="25"/>
      <c r="C57" s="204" t="s">
        <v>58</v>
      </c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5"/>
      <c r="U57" s="205"/>
      <c r="V57" s="205"/>
      <c r="W57" s="205"/>
      <c r="X57" s="205"/>
      <c r="Y57" s="205"/>
      <c r="Z57" s="205"/>
      <c r="AA57" s="205"/>
      <c r="AB57" s="205"/>
      <c r="AC57" s="205"/>
      <c r="AD57" s="202"/>
      <c r="AE57" s="71"/>
      <c r="AF57" s="131">
        <v>4541000</v>
      </c>
      <c r="AG57" s="141">
        <v>0</v>
      </c>
      <c r="AH57" s="142">
        <v>0</v>
      </c>
      <c r="AI57" s="143"/>
      <c r="AJ57" s="144">
        <f t="shared" si="12"/>
        <v>0</v>
      </c>
      <c r="AK57" s="25"/>
      <c r="AL57" s="25"/>
      <c r="AM57" s="25"/>
      <c r="AN57" s="25"/>
      <c r="AO57" s="25"/>
    </row>
    <row r="58" spans="1:41" s="24" customFormat="1" ht="84" customHeight="1" thickBot="1" x14ac:dyDescent="0.35">
      <c r="A58" s="59"/>
      <c r="B58" s="25"/>
      <c r="C58" s="204" t="s">
        <v>59</v>
      </c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205"/>
      <c r="R58" s="205"/>
      <c r="S58" s="205"/>
      <c r="T58" s="205"/>
      <c r="U58" s="205"/>
      <c r="V58" s="205"/>
      <c r="W58" s="205"/>
      <c r="X58" s="205"/>
      <c r="Y58" s="205"/>
      <c r="Z58" s="205"/>
      <c r="AA58" s="205"/>
      <c r="AB58" s="205"/>
      <c r="AC58" s="205"/>
      <c r="AD58" s="202"/>
      <c r="AE58" s="71"/>
      <c r="AF58" s="131">
        <v>998520</v>
      </c>
      <c r="AG58" s="141">
        <v>0</v>
      </c>
      <c r="AH58" s="142">
        <v>0</v>
      </c>
      <c r="AI58" s="143"/>
      <c r="AJ58" s="144">
        <f t="shared" si="12"/>
        <v>0</v>
      </c>
      <c r="AK58" s="25"/>
      <c r="AL58" s="25"/>
      <c r="AM58" s="25"/>
      <c r="AN58" s="25"/>
      <c r="AO58" s="25"/>
    </row>
    <row r="59" spans="1:41" s="24" customFormat="1" ht="59.25" customHeight="1" thickBot="1" x14ac:dyDescent="0.35">
      <c r="A59" s="59"/>
      <c r="B59" s="25"/>
      <c r="C59" s="273" t="s">
        <v>45</v>
      </c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4"/>
      <c r="T59" s="274"/>
      <c r="U59" s="274"/>
      <c r="V59" s="274"/>
      <c r="W59" s="274"/>
      <c r="X59" s="274"/>
      <c r="Y59" s="274"/>
      <c r="Z59" s="274"/>
      <c r="AA59" s="274"/>
      <c r="AB59" s="274"/>
      <c r="AC59" s="274"/>
      <c r="AD59" s="136"/>
      <c r="AE59" s="137"/>
      <c r="AF59" s="138">
        <v>2200000</v>
      </c>
      <c r="AG59" s="141">
        <f>AG61</f>
        <v>2200000</v>
      </c>
      <c r="AH59" s="142">
        <v>0</v>
      </c>
      <c r="AI59" s="143"/>
      <c r="AJ59" s="144">
        <f>AG59-AH59</f>
        <v>2200000</v>
      </c>
      <c r="AK59" s="25"/>
      <c r="AL59" s="25"/>
      <c r="AM59" s="25"/>
      <c r="AN59" s="25"/>
      <c r="AO59" s="25"/>
    </row>
    <row r="60" spans="1:41" s="24" customFormat="1" ht="22.5" customHeight="1" thickBot="1" x14ac:dyDescent="0.35">
      <c r="A60" s="59"/>
      <c r="B60" s="25"/>
      <c r="C60" s="291" t="s">
        <v>47</v>
      </c>
      <c r="D60" s="292"/>
      <c r="E60" s="292"/>
      <c r="F60" s="292"/>
      <c r="G60" s="292"/>
      <c r="H60" s="292"/>
      <c r="I60" s="292"/>
      <c r="J60" s="292"/>
      <c r="K60" s="292"/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140"/>
      <c r="AE60" s="96"/>
      <c r="AF60" s="131"/>
      <c r="AG60" s="141"/>
      <c r="AH60" s="142"/>
      <c r="AI60" s="143"/>
      <c r="AJ60" s="144"/>
      <c r="AK60" s="25"/>
      <c r="AL60" s="25"/>
      <c r="AM60" s="25"/>
      <c r="AN60" s="25"/>
      <c r="AO60" s="25"/>
    </row>
    <row r="61" spans="1:41" s="24" customFormat="1" ht="51.75" customHeight="1" thickBot="1" x14ac:dyDescent="0.55000000000000004">
      <c r="A61" s="59"/>
      <c r="B61" s="25"/>
      <c r="C61" s="204" t="s">
        <v>46</v>
      </c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205"/>
      <c r="O61" s="205"/>
      <c r="P61" s="205"/>
      <c r="Q61" s="205"/>
      <c r="R61" s="205"/>
      <c r="S61" s="205"/>
      <c r="T61" s="205"/>
      <c r="U61" s="205"/>
      <c r="V61" s="205"/>
      <c r="W61" s="205"/>
      <c r="X61" s="205"/>
      <c r="Y61" s="205"/>
      <c r="Z61" s="205"/>
      <c r="AA61" s="205"/>
      <c r="AB61" s="205"/>
      <c r="AC61" s="205"/>
      <c r="AD61" s="293"/>
      <c r="AE61" s="129"/>
      <c r="AF61" s="139">
        <v>2200000</v>
      </c>
      <c r="AG61" s="141">
        <v>2200000</v>
      </c>
      <c r="AH61" s="142">
        <v>0</v>
      </c>
      <c r="AI61" s="143"/>
      <c r="AJ61" s="144">
        <f>AG61-AH61</f>
        <v>2200000</v>
      </c>
      <c r="AK61" s="25"/>
      <c r="AL61" s="25"/>
      <c r="AM61" s="25"/>
      <c r="AN61" s="25"/>
      <c r="AO61" s="25"/>
    </row>
    <row r="62" spans="1:41" ht="69.75" customHeight="1" thickBot="1" x14ac:dyDescent="0.35">
      <c r="A62" s="61"/>
      <c r="B62" s="1"/>
      <c r="C62" s="243" t="s">
        <v>39</v>
      </c>
      <c r="D62" s="244"/>
      <c r="E62" s="244"/>
      <c r="F62" s="244"/>
      <c r="G62" s="244"/>
      <c r="H62" s="244"/>
      <c r="I62" s="244"/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5"/>
      <c r="AE62" s="104"/>
      <c r="AF62" s="66">
        <f>AF3+AF43+AF59</f>
        <v>840633640</v>
      </c>
      <c r="AG62" s="66">
        <f>AG3+AG43+AG59</f>
        <v>314128103.14999998</v>
      </c>
      <c r="AH62" s="66">
        <f>AH3+AH43+AH59</f>
        <v>218982644.32999998</v>
      </c>
      <c r="AI62" s="66">
        <f>AI3+AI43+AI59</f>
        <v>0</v>
      </c>
      <c r="AJ62" s="66">
        <f>AJ3+AJ43+AJ59</f>
        <v>95145458.819999993</v>
      </c>
      <c r="AK62" s="1"/>
      <c r="AL62" s="1"/>
      <c r="AM62" s="1"/>
      <c r="AN62" s="1"/>
      <c r="AO62" s="1"/>
    </row>
    <row r="63" spans="1:41" ht="61.5" customHeight="1" x14ac:dyDescent="0.4">
      <c r="A63" s="61"/>
      <c r="B63" s="1"/>
      <c r="C63" s="46" t="s">
        <v>20</v>
      </c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G63" s="46"/>
      <c r="AH63" s="46" t="s">
        <v>21</v>
      </c>
      <c r="AI63" s="1"/>
      <c r="AJ63" s="72"/>
      <c r="AK63" s="1"/>
      <c r="AL63" s="1"/>
      <c r="AM63" s="1"/>
      <c r="AN63" s="1"/>
      <c r="AO63" s="1"/>
    </row>
    <row r="64" spans="1:41" ht="62.45" hidden="1" customHeight="1" thickBot="1" x14ac:dyDescent="0.55000000000000004">
      <c r="A64" s="61"/>
      <c r="B64" s="1"/>
      <c r="C64" s="47"/>
      <c r="D64" s="48"/>
      <c r="E64" s="48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8"/>
      <c r="AA64" s="48"/>
      <c r="AB64" s="68"/>
      <c r="AC64" s="47"/>
      <c r="AD64" s="50"/>
      <c r="AE64" s="20"/>
      <c r="AF64" s="80"/>
      <c r="AG64" s="39"/>
      <c r="AH64" s="1"/>
      <c r="AI64" s="1"/>
      <c r="AJ64" s="1"/>
      <c r="AK64" s="1"/>
      <c r="AL64" s="1"/>
      <c r="AM64" s="1"/>
      <c r="AN64" s="1"/>
      <c r="AO64" s="1"/>
    </row>
    <row r="65" spans="1:41" ht="57" customHeight="1" x14ac:dyDescent="0.4">
      <c r="A65" s="69"/>
      <c r="B65" s="70"/>
      <c r="C65" s="51" t="s">
        <v>18</v>
      </c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G65" s="51"/>
      <c r="AH65" s="51" t="s">
        <v>19</v>
      </c>
      <c r="AI65" s="1"/>
      <c r="AJ65" s="1"/>
      <c r="AK65" s="1"/>
      <c r="AL65" s="1"/>
      <c r="AM65" s="1"/>
      <c r="AN65" s="1"/>
      <c r="AO65" s="1"/>
    </row>
    <row r="66" spans="1:41" ht="59.25" customHeight="1" x14ac:dyDescent="0.35">
      <c r="A66" s="62"/>
      <c r="B66" s="52"/>
      <c r="C66" s="249"/>
      <c r="D66" s="250"/>
      <c r="E66" s="250"/>
      <c r="F66" s="250"/>
      <c r="G66" s="250"/>
      <c r="H66" s="250"/>
      <c r="I66" s="250"/>
      <c r="J66" s="250"/>
      <c r="K66" s="250"/>
      <c r="L66" s="250"/>
      <c r="M66" s="250"/>
      <c r="N66" s="250"/>
      <c r="O66" s="250"/>
      <c r="P66" s="250"/>
      <c r="Q66" s="250"/>
      <c r="R66" s="250"/>
      <c r="S66" s="250"/>
      <c r="T66" s="250"/>
      <c r="U66" s="250"/>
      <c r="V66" s="250"/>
      <c r="W66" s="250"/>
      <c r="X66" s="250"/>
      <c r="Y66" s="250"/>
      <c r="Z66" s="250"/>
      <c r="AA66" s="250"/>
      <c r="AB66" s="250"/>
      <c r="AC66" s="250"/>
      <c r="AD66" s="250"/>
      <c r="AE66" s="6"/>
      <c r="AF66" s="81"/>
      <c r="AG66" s="29"/>
      <c r="AH66" s="1"/>
      <c r="AI66" s="1"/>
      <c r="AJ66" s="1"/>
      <c r="AK66" s="1"/>
      <c r="AL66" s="1"/>
      <c r="AM66" s="1"/>
      <c r="AN66" s="1"/>
      <c r="AO66" s="1"/>
    </row>
    <row r="67" spans="1:41" ht="52.5" customHeight="1" x14ac:dyDescent="0.35">
      <c r="A67" s="61"/>
      <c r="B67" s="1"/>
      <c r="C67" s="247"/>
      <c r="D67" s="230"/>
      <c r="E67" s="230"/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30"/>
      <c r="Z67" s="230"/>
      <c r="AA67" s="230"/>
      <c r="AB67" s="230"/>
      <c r="AC67" s="230"/>
      <c r="AD67" s="230"/>
      <c r="AE67" s="6"/>
      <c r="AF67" s="81"/>
      <c r="AG67" s="29"/>
      <c r="AH67" s="1"/>
      <c r="AI67" s="1"/>
      <c r="AJ67" s="1"/>
      <c r="AK67" s="1"/>
      <c r="AL67" s="1"/>
      <c r="AM67" s="1"/>
      <c r="AN67" s="1"/>
      <c r="AO67" s="1"/>
    </row>
    <row r="68" spans="1:41" ht="69.599999999999994" hidden="1" customHeight="1" thickBot="1" x14ac:dyDescent="0.4">
      <c r="A68" s="61"/>
      <c r="B68" s="1"/>
      <c r="C68" s="247"/>
      <c r="D68" s="248"/>
      <c r="E68" s="248"/>
      <c r="F68" s="248"/>
      <c r="G68" s="248"/>
      <c r="H68" s="248"/>
      <c r="I68" s="248"/>
      <c r="J68" s="248"/>
      <c r="K68" s="248"/>
      <c r="L68" s="248"/>
      <c r="M68" s="248"/>
      <c r="N68" s="248"/>
      <c r="O68" s="248"/>
      <c r="P68" s="248"/>
      <c r="Q68" s="248"/>
      <c r="R68" s="248"/>
      <c r="S68" s="248"/>
      <c r="T68" s="248"/>
      <c r="U68" s="248"/>
      <c r="V68" s="248"/>
      <c r="W68" s="248"/>
      <c r="X68" s="248"/>
      <c r="Y68" s="248"/>
      <c r="Z68" s="248"/>
      <c r="AA68" s="248"/>
      <c r="AB68" s="248"/>
      <c r="AC68" s="248"/>
      <c r="AD68" s="248"/>
      <c r="AE68" s="6"/>
      <c r="AF68" s="81"/>
      <c r="AG68" s="29"/>
      <c r="AH68" s="1"/>
      <c r="AI68" s="1"/>
      <c r="AJ68" s="1"/>
      <c r="AK68" s="1"/>
      <c r="AL68" s="1"/>
      <c r="AM68" s="1"/>
      <c r="AN68" s="1"/>
      <c r="AO68" s="1"/>
    </row>
    <row r="69" spans="1:41" ht="86.25" customHeight="1" x14ac:dyDescent="0.35">
      <c r="A69" s="61"/>
      <c r="B69" s="1"/>
      <c r="C69" s="251"/>
      <c r="D69" s="252"/>
      <c r="E69" s="252"/>
      <c r="F69" s="252"/>
      <c r="G69" s="252"/>
      <c r="H69" s="252"/>
      <c r="I69" s="252"/>
      <c r="J69" s="252"/>
      <c r="K69" s="252"/>
      <c r="L69" s="252"/>
      <c r="M69" s="252"/>
      <c r="N69" s="252"/>
      <c r="O69" s="252"/>
      <c r="P69" s="252"/>
      <c r="Q69" s="252"/>
      <c r="R69" s="252"/>
      <c r="S69" s="252"/>
      <c r="T69" s="252"/>
      <c r="U69" s="252"/>
      <c r="V69" s="252"/>
      <c r="W69" s="252"/>
      <c r="X69" s="252"/>
      <c r="Y69" s="252"/>
      <c r="Z69" s="252"/>
      <c r="AA69" s="252"/>
      <c r="AB69" s="252"/>
      <c r="AC69" s="252"/>
      <c r="AD69" s="252"/>
      <c r="AE69" s="6"/>
      <c r="AF69" s="81"/>
      <c r="AG69" s="29"/>
      <c r="AH69" s="1"/>
      <c r="AI69" s="1"/>
      <c r="AJ69" s="1"/>
      <c r="AK69" s="1"/>
      <c r="AL69" s="1"/>
      <c r="AM69" s="1"/>
      <c r="AN69" s="1"/>
      <c r="AO69" s="1"/>
    </row>
    <row r="70" spans="1:41" ht="69.599999999999994" customHeight="1" x14ac:dyDescent="0.35">
      <c r="A70" s="61"/>
      <c r="B70" s="1"/>
      <c r="C70" s="253"/>
      <c r="D70" s="239"/>
      <c r="E70" s="239"/>
      <c r="F70" s="239"/>
      <c r="G70" s="239"/>
      <c r="H70" s="239"/>
      <c r="I70" s="239"/>
      <c r="J70" s="239"/>
      <c r="K70" s="239"/>
      <c r="L70" s="239"/>
      <c r="M70" s="239"/>
      <c r="N70" s="239"/>
      <c r="O70" s="239"/>
      <c r="P70" s="239"/>
      <c r="Q70" s="239"/>
      <c r="R70" s="239"/>
      <c r="S70" s="239"/>
      <c r="T70" s="239"/>
      <c r="U70" s="239"/>
      <c r="V70" s="239"/>
      <c r="W70" s="239"/>
      <c r="X70" s="239"/>
      <c r="Y70" s="239"/>
      <c r="Z70" s="239"/>
      <c r="AA70" s="239"/>
      <c r="AB70" s="239"/>
      <c r="AC70" s="239"/>
      <c r="AD70" s="239"/>
      <c r="AE70" s="6"/>
      <c r="AF70" s="82"/>
      <c r="AG70" s="29"/>
      <c r="AH70" s="1"/>
      <c r="AI70" s="1"/>
      <c r="AJ70" s="1"/>
      <c r="AK70" s="1"/>
      <c r="AL70" s="1"/>
      <c r="AM70" s="1"/>
      <c r="AN70" s="1"/>
      <c r="AO70" s="1"/>
    </row>
    <row r="71" spans="1:41" ht="89.25" customHeight="1" x14ac:dyDescent="0.35">
      <c r="A71" s="61"/>
      <c r="B71" s="1"/>
      <c r="C71" s="247"/>
      <c r="D71" s="259"/>
      <c r="E71" s="259"/>
      <c r="F71" s="259"/>
      <c r="G71" s="259"/>
      <c r="H71" s="259"/>
      <c r="I71" s="259"/>
      <c r="J71" s="259"/>
      <c r="K71" s="259"/>
      <c r="L71" s="259"/>
      <c r="M71" s="259"/>
      <c r="N71" s="259"/>
      <c r="O71" s="259"/>
      <c r="P71" s="259"/>
      <c r="Q71" s="259"/>
      <c r="R71" s="259"/>
      <c r="S71" s="259"/>
      <c r="T71" s="259"/>
      <c r="U71" s="259"/>
      <c r="V71" s="259"/>
      <c r="W71" s="259"/>
      <c r="X71" s="259"/>
      <c r="Y71" s="259"/>
      <c r="Z71" s="259"/>
      <c r="AA71" s="259"/>
      <c r="AB71" s="259"/>
      <c r="AC71" s="259"/>
      <c r="AD71" s="259"/>
      <c r="AE71" s="6"/>
      <c r="AF71" s="81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89.25" customHeight="1" x14ac:dyDescent="0.35">
      <c r="A72" s="61"/>
      <c r="B72" s="1"/>
      <c r="C72" s="247"/>
      <c r="D72" s="248"/>
      <c r="E72" s="248"/>
      <c r="F72" s="248"/>
      <c r="G72" s="248"/>
      <c r="H72" s="248"/>
      <c r="I72" s="248"/>
      <c r="J72" s="248"/>
      <c r="K72" s="248"/>
      <c r="L72" s="248"/>
      <c r="M72" s="248"/>
      <c r="N72" s="248"/>
      <c r="O72" s="248"/>
      <c r="P72" s="248"/>
      <c r="Q72" s="248"/>
      <c r="R72" s="248"/>
      <c r="S72" s="248"/>
      <c r="T72" s="248"/>
      <c r="U72" s="248"/>
      <c r="V72" s="248"/>
      <c r="W72" s="248"/>
      <c r="X72" s="248"/>
      <c r="Y72" s="248"/>
      <c r="Z72" s="248"/>
      <c r="AA72" s="248"/>
      <c r="AB72" s="248"/>
      <c r="AC72" s="248"/>
      <c r="AD72" s="248"/>
      <c r="AE72" s="6"/>
      <c r="AF72" s="81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96.75" customHeight="1" x14ac:dyDescent="0.35">
      <c r="A73" s="61"/>
      <c r="B73" s="1"/>
      <c r="C73" s="247"/>
      <c r="D73" s="248"/>
      <c r="E73" s="248"/>
      <c r="F73" s="248"/>
      <c r="G73" s="248"/>
      <c r="H73" s="248"/>
      <c r="I73" s="248"/>
      <c r="J73" s="248"/>
      <c r="K73" s="248"/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8"/>
      <c r="W73" s="248"/>
      <c r="X73" s="248"/>
      <c r="Y73" s="248"/>
      <c r="Z73" s="248"/>
      <c r="AA73" s="248"/>
      <c r="AB73" s="248"/>
      <c r="AC73" s="248"/>
      <c r="AD73" s="248"/>
      <c r="AE73" s="6"/>
      <c r="AF73" s="81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102.75" customHeight="1" x14ac:dyDescent="0.35">
      <c r="A74" s="61"/>
      <c r="B74" s="1"/>
      <c r="C74" s="247"/>
      <c r="D74" s="248"/>
      <c r="E74" s="248"/>
      <c r="F74" s="248"/>
      <c r="G74" s="248"/>
      <c r="H74" s="248"/>
      <c r="I74" s="248"/>
      <c r="J74" s="248"/>
      <c r="K74" s="248"/>
      <c r="L74" s="248"/>
      <c r="M74" s="248"/>
      <c r="N74" s="248"/>
      <c r="O74" s="248"/>
      <c r="P74" s="248"/>
      <c r="Q74" s="248"/>
      <c r="R74" s="248"/>
      <c r="S74" s="248"/>
      <c r="T74" s="248"/>
      <c r="U74" s="248"/>
      <c r="V74" s="248"/>
      <c r="W74" s="248"/>
      <c r="X74" s="248"/>
      <c r="Y74" s="248"/>
      <c r="Z74" s="248"/>
      <c r="AA74" s="248"/>
      <c r="AB74" s="248"/>
      <c r="AC74" s="248"/>
      <c r="AD74" s="248"/>
      <c r="AE74" s="6"/>
      <c r="AF74" s="83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93" customHeight="1" x14ac:dyDescent="0.35">
      <c r="A75" s="61"/>
      <c r="B75" s="1"/>
      <c r="C75" s="247"/>
      <c r="D75" s="248"/>
      <c r="E75" s="248"/>
      <c r="F75" s="248"/>
      <c r="G75" s="248"/>
      <c r="H75" s="248"/>
      <c r="I75" s="248"/>
      <c r="J75" s="248"/>
      <c r="K75" s="248"/>
      <c r="L75" s="248"/>
      <c r="M75" s="248"/>
      <c r="N75" s="248"/>
      <c r="O75" s="248"/>
      <c r="P75" s="248"/>
      <c r="Q75" s="248"/>
      <c r="R75" s="248"/>
      <c r="S75" s="248"/>
      <c r="T75" s="248"/>
      <c r="U75" s="248"/>
      <c r="V75" s="248"/>
      <c r="W75" s="248"/>
      <c r="X75" s="248"/>
      <c r="Y75" s="248"/>
      <c r="Z75" s="248"/>
      <c r="AA75" s="248"/>
      <c r="AB75" s="248"/>
      <c r="AC75" s="248"/>
      <c r="AD75" s="248"/>
      <c r="AE75" s="6"/>
      <c r="AF75" s="83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27.75" customHeight="1" x14ac:dyDescent="0.35">
      <c r="A76" s="61"/>
      <c r="B76" s="1"/>
      <c r="C76" s="247"/>
      <c r="D76" s="248"/>
      <c r="E76" s="248"/>
      <c r="F76" s="248"/>
      <c r="G76" s="248"/>
      <c r="H76" s="248"/>
      <c r="I76" s="248"/>
      <c r="J76" s="248"/>
      <c r="K76" s="248"/>
      <c r="L76" s="248"/>
      <c r="M76" s="248"/>
      <c r="N76" s="248"/>
      <c r="O76" s="248"/>
      <c r="P76" s="248"/>
      <c r="Q76" s="248"/>
      <c r="R76" s="248"/>
      <c r="S76" s="248"/>
      <c r="T76" s="248"/>
      <c r="U76" s="248"/>
      <c r="V76" s="248"/>
      <c r="W76" s="248"/>
      <c r="X76" s="248"/>
      <c r="Y76" s="248"/>
      <c r="Z76" s="248"/>
      <c r="AA76" s="248"/>
      <c r="AB76" s="248"/>
      <c r="AC76" s="248"/>
      <c r="AD76" s="248"/>
      <c r="AE76" s="6"/>
      <c r="AF76" s="81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34.5" customHeight="1" x14ac:dyDescent="0.35">
      <c r="A77" s="61"/>
      <c r="B77" s="1"/>
      <c r="C77" s="247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  <c r="AD77" s="248"/>
      <c r="AE77" s="6"/>
      <c r="AF77" s="81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45.75" customHeight="1" x14ac:dyDescent="0.35">
      <c r="A78" s="61"/>
      <c r="B78" s="1"/>
      <c r="C78" s="254"/>
      <c r="D78" s="211"/>
      <c r="E78" s="211"/>
      <c r="F78" s="211"/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6"/>
      <c r="AF78" s="81"/>
      <c r="AG78" s="29"/>
      <c r="AH78" s="1"/>
      <c r="AI78" s="1"/>
      <c r="AJ78" s="1"/>
      <c r="AK78" s="1"/>
      <c r="AL78" s="1"/>
      <c r="AM78" s="1"/>
      <c r="AN78" s="1"/>
      <c r="AO78" s="1"/>
    </row>
    <row r="79" spans="1:41" ht="87" customHeight="1" x14ac:dyDescent="0.35">
      <c r="A79" s="61"/>
      <c r="B79" s="1"/>
      <c r="C79" s="31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246"/>
      <c r="AA79" s="246"/>
      <c r="AB79" s="246"/>
      <c r="AC79" s="246"/>
      <c r="AD79" s="246"/>
      <c r="AE79" s="6"/>
      <c r="AF79" s="82"/>
      <c r="AG79" s="29"/>
      <c r="AH79" s="1"/>
      <c r="AI79" s="1"/>
      <c r="AJ79" s="1"/>
      <c r="AK79" s="1"/>
      <c r="AL79" s="1"/>
      <c r="AM79" s="1"/>
      <c r="AN79" s="1"/>
      <c r="AO79" s="1"/>
    </row>
    <row r="80" spans="1:41" ht="81" customHeight="1" x14ac:dyDescent="0.35">
      <c r="A80" s="61"/>
      <c r="B80" s="1"/>
      <c r="C80" s="31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246"/>
      <c r="AA80" s="246"/>
      <c r="AB80" s="246"/>
      <c r="AC80" s="246"/>
      <c r="AD80" s="246"/>
      <c r="AE80" s="6"/>
      <c r="AF80" s="82"/>
      <c r="AG80" s="29"/>
      <c r="AH80" s="1"/>
      <c r="AI80" s="1"/>
      <c r="AJ80" s="1"/>
      <c r="AK80" s="1"/>
      <c r="AL80" s="1"/>
      <c r="AM80" s="1"/>
      <c r="AN80" s="1"/>
      <c r="AO80" s="1"/>
    </row>
    <row r="81" spans="1:41" ht="122.25" customHeight="1" x14ac:dyDescent="0.35">
      <c r="A81" s="61"/>
      <c r="B81" s="1"/>
      <c r="C81" s="208"/>
      <c r="D81" s="209"/>
      <c r="E81" s="209"/>
      <c r="F81" s="209"/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  <c r="AE81" s="30"/>
      <c r="AF81" s="84"/>
      <c r="AG81" s="29"/>
      <c r="AH81" s="1"/>
      <c r="AI81" s="1"/>
      <c r="AJ81" s="1"/>
      <c r="AK81" s="1"/>
      <c r="AL81" s="1"/>
      <c r="AM81" s="1"/>
      <c r="AN81" s="1"/>
      <c r="AO81" s="1"/>
    </row>
    <row r="82" spans="1:41" ht="28.5" customHeight="1" x14ac:dyDescent="0.35">
      <c r="A82" s="61"/>
      <c r="B82" s="1"/>
      <c r="C82" s="208"/>
      <c r="D82" s="209"/>
      <c r="E82" s="209"/>
      <c r="F82" s="209"/>
      <c r="G82" s="209"/>
      <c r="H82" s="209"/>
      <c r="I82" s="209"/>
      <c r="J82" s="209"/>
      <c r="K82" s="209"/>
      <c r="L82" s="209"/>
      <c r="M82" s="209"/>
      <c r="N82" s="209"/>
      <c r="O82" s="209"/>
      <c r="P82" s="209"/>
      <c r="Q82" s="209"/>
      <c r="R82" s="209"/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  <c r="AE82" s="6"/>
      <c r="AF82" s="84"/>
      <c r="AG82" s="29"/>
      <c r="AH82" s="1"/>
      <c r="AI82" s="1"/>
      <c r="AJ82" s="1"/>
      <c r="AK82" s="1"/>
      <c r="AL82" s="1"/>
      <c r="AM82" s="1"/>
      <c r="AN82" s="1"/>
      <c r="AO82" s="1"/>
    </row>
    <row r="83" spans="1:41" ht="81" customHeight="1" x14ac:dyDescent="0.35">
      <c r="A83" s="61"/>
      <c r="B83" s="1"/>
      <c r="C83" s="208"/>
      <c r="D83" s="230"/>
      <c r="E83" s="230"/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30"/>
      <c r="Z83" s="230"/>
      <c r="AA83" s="230"/>
      <c r="AB83" s="230"/>
      <c r="AC83" s="230"/>
      <c r="AD83" s="230"/>
      <c r="AE83" s="6"/>
      <c r="AF83" s="84"/>
      <c r="AG83" s="29"/>
      <c r="AH83" s="1"/>
      <c r="AI83" s="1"/>
      <c r="AJ83" s="1"/>
      <c r="AK83" s="1"/>
      <c r="AL83" s="1"/>
      <c r="AM83" s="1"/>
      <c r="AN83" s="1"/>
      <c r="AO83" s="1"/>
    </row>
    <row r="84" spans="1:41" ht="81" customHeight="1" x14ac:dyDescent="0.35">
      <c r="A84" s="61"/>
      <c r="B84" s="1"/>
      <c r="C84" s="208"/>
      <c r="D84" s="230"/>
      <c r="E84" s="230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30"/>
      <c r="Z84" s="230"/>
      <c r="AA84" s="230"/>
      <c r="AB84" s="230"/>
      <c r="AC84" s="230"/>
      <c r="AD84" s="230"/>
      <c r="AE84" s="6"/>
      <c r="AF84" s="84"/>
      <c r="AG84" s="29"/>
      <c r="AH84" s="1"/>
      <c r="AI84" s="1"/>
      <c r="AJ84" s="1"/>
      <c r="AK84" s="1"/>
      <c r="AL84" s="1"/>
      <c r="AM84" s="1"/>
      <c r="AN84" s="1"/>
      <c r="AO84" s="1"/>
    </row>
    <row r="85" spans="1:41" ht="81" customHeight="1" x14ac:dyDescent="0.35">
      <c r="A85" s="61"/>
      <c r="B85" s="1"/>
      <c r="C85" s="240"/>
      <c r="D85" s="241"/>
      <c r="E85" s="241"/>
      <c r="F85" s="241"/>
      <c r="G85" s="241"/>
      <c r="H85" s="241"/>
      <c r="I85" s="241"/>
      <c r="J85" s="241"/>
      <c r="K85" s="241"/>
      <c r="L85" s="241"/>
      <c r="M85" s="241"/>
      <c r="N85" s="241"/>
      <c r="O85" s="241"/>
      <c r="P85" s="241"/>
      <c r="Q85" s="241"/>
      <c r="R85" s="241"/>
      <c r="S85" s="241"/>
      <c r="T85" s="241"/>
      <c r="U85" s="241"/>
      <c r="V85" s="241"/>
      <c r="W85" s="241"/>
      <c r="X85" s="241"/>
      <c r="Y85" s="241"/>
      <c r="Z85" s="241"/>
      <c r="AA85" s="241"/>
      <c r="AB85" s="241"/>
      <c r="AC85" s="241"/>
      <c r="AD85" s="241"/>
      <c r="AE85" s="6"/>
      <c r="AF85" s="85"/>
      <c r="AG85" s="29"/>
      <c r="AH85" s="1"/>
      <c r="AI85" s="1"/>
      <c r="AJ85" s="1"/>
      <c r="AK85" s="1"/>
      <c r="AL85" s="1"/>
      <c r="AM85" s="1"/>
      <c r="AN85" s="1"/>
      <c r="AO85" s="1"/>
    </row>
    <row r="86" spans="1:41" ht="81" customHeight="1" x14ac:dyDescent="0.35">
      <c r="A86" s="61"/>
      <c r="B86" s="1"/>
      <c r="C86" s="33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242"/>
      <c r="AA86" s="242"/>
      <c r="AB86" s="242"/>
      <c r="AC86" s="242"/>
      <c r="AD86" s="242"/>
      <c r="AE86" s="6"/>
      <c r="AF86" s="86"/>
      <c r="AG86" s="29"/>
      <c r="AH86" s="1"/>
      <c r="AI86" s="1"/>
      <c r="AJ86" s="1"/>
      <c r="AK86" s="1"/>
      <c r="AL86" s="1"/>
      <c r="AM86" s="1"/>
      <c r="AN86" s="1"/>
      <c r="AO86" s="1"/>
    </row>
    <row r="87" spans="1:41" ht="69.599999999999994" customHeight="1" x14ac:dyDescent="0.35">
      <c r="A87" s="61"/>
      <c r="B87" s="1"/>
      <c r="C87" s="33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242"/>
      <c r="AA87" s="242"/>
      <c r="AB87" s="242"/>
      <c r="AC87" s="242"/>
      <c r="AD87" s="242"/>
      <c r="AE87" s="6"/>
      <c r="AF87" s="86"/>
      <c r="AG87" s="29"/>
      <c r="AH87" s="1"/>
      <c r="AI87" s="1"/>
      <c r="AJ87" s="1"/>
      <c r="AK87" s="1"/>
      <c r="AL87" s="1"/>
      <c r="AM87" s="1"/>
      <c r="AN87" s="1"/>
      <c r="AO87" s="1"/>
    </row>
    <row r="88" spans="1:41" ht="69.599999999999994" customHeight="1" x14ac:dyDescent="0.35">
      <c r="A88" s="61"/>
      <c r="B88" s="1"/>
      <c r="C88" s="257"/>
      <c r="D88" s="258"/>
      <c r="E88" s="258"/>
      <c r="F88" s="258"/>
      <c r="G88" s="258"/>
      <c r="H88" s="258"/>
      <c r="I88" s="258"/>
      <c r="J88" s="258"/>
      <c r="K88" s="258"/>
      <c r="L88" s="258"/>
      <c r="M88" s="258"/>
      <c r="N88" s="258"/>
      <c r="O88" s="258"/>
      <c r="P88" s="258"/>
      <c r="Q88" s="258"/>
      <c r="R88" s="258"/>
      <c r="S88" s="258"/>
      <c r="T88" s="258"/>
      <c r="U88" s="258"/>
      <c r="V88" s="258"/>
      <c r="W88" s="258"/>
      <c r="X88" s="258"/>
      <c r="Y88" s="258"/>
      <c r="Z88" s="258"/>
      <c r="AA88" s="258"/>
      <c r="AB88" s="258"/>
      <c r="AC88" s="258"/>
      <c r="AD88" s="258"/>
      <c r="AE88" s="6"/>
      <c r="AF88" s="87"/>
      <c r="AG88" s="29"/>
      <c r="AH88" s="1"/>
      <c r="AI88" s="1"/>
      <c r="AJ88" s="1"/>
      <c r="AK88" s="1"/>
      <c r="AL88" s="1"/>
      <c r="AM88" s="1"/>
      <c r="AN88" s="1"/>
      <c r="AO88" s="1"/>
    </row>
    <row r="89" spans="1:41" ht="21.75" customHeight="1" x14ac:dyDescent="0.35">
      <c r="A89" s="61"/>
      <c r="B89" s="1"/>
      <c r="C89" s="255"/>
      <c r="D89" s="256"/>
      <c r="E89" s="256"/>
      <c r="F89" s="256"/>
      <c r="G89" s="256"/>
      <c r="H89" s="256"/>
      <c r="I89" s="256"/>
      <c r="J89" s="256"/>
      <c r="K89" s="256"/>
      <c r="L89" s="256"/>
      <c r="M89" s="256"/>
      <c r="N89" s="256"/>
      <c r="O89" s="256"/>
      <c r="P89" s="256"/>
      <c r="Q89" s="256"/>
      <c r="R89" s="256"/>
      <c r="S89" s="256"/>
      <c r="T89" s="256"/>
      <c r="U89" s="256"/>
      <c r="V89" s="256"/>
      <c r="W89" s="256"/>
      <c r="X89" s="256"/>
      <c r="Y89" s="256"/>
      <c r="Z89" s="256"/>
      <c r="AA89" s="256"/>
      <c r="AB89" s="256"/>
      <c r="AC89" s="256"/>
      <c r="AD89" s="256"/>
      <c r="AE89" s="6"/>
      <c r="AF89" s="81"/>
      <c r="AG89" s="29"/>
      <c r="AH89" s="1"/>
      <c r="AI89" s="1"/>
      <c r="AJ89" s="1"/>
      <c r="AK89" s="1"/>
      <c r="AL89" s="1"/>
      <c r="AM89" s="1"/>
      <c r="AN89" s="1"/>
      <c r="AO89" s="1"/>
    </row>
    <row r="90" spans="1:41" ht="57.75" customHeight="1" x14ac:dyDescent="0.35">
      <c r="A90" s="61"/>
      <c r="B90" s="1"/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  <c r="O90" s="211"/>
      <c r="P90" s="211"/>
      <c r="Q90" s="211"/>
      <c r="R90" s="211"/>
      <c r="S90" s="211"/>
      <c r="T90" s="211"/>
      <c r="U90" s="211"/>
      <c r="V90" s="211"/>
      <c r="W90" s="211"/>
      <c r="X90" s="211"/>
      <c r="Y90" s="211"/>
      <c r="Z90" s="211"/>
      <c r="AA90" s="211"/>
      <c r="AB90" s="211"/>
      <c r="AC90" s="211"/>
      <c r="AD90" s="211"/>
      <c r="AE90" s="6"/>
      <c r="AF90" s="81"/>
      <c r="AG90" s="29"/>
      <c r="AH90" s="1"/>
      <c r="AI90" s="1"/>
      <c r="AJ90" s="1"/>
      <c r="AK90" s="1"/>
      <c r="AL90" s="1"/>
      <c r="AM90" s="1"/>
      <c r="AN90" s="1"/>
      <c r="AO90" s="1"/>
    </row>
    <row r="91" spans="1:41" ht="89.25" customHeight="1" x14ac:dyDescent="0.35">
      <c r="A91" s="61"/>
      <c r="B91" s="1"/>
      <c r="C91" s="229"/>
      <c r="D91" s="239"/>
      <c r="E91" s="239"/>
      <c r="F91" s="239"/>
      <c r="G91" s="239"/>
      <c r="H91" s="239"/>
      <c r="I91" s="239"/>
      <c r="J91" s="239"/>
      <c r="K91" s="239"/>
      <c r="L91" s="239"/>
      <c r="M91" s="239"/>
      <c r="N91" s="239"/>
      <c r="O91" s="239"/>
      <c r="P91" s="239"/>
      <c r="Q91" s="239"/>
      <c r="R91" s="239"/>
      <c r="S91" s="239"/>
      <c r="T91" s="239"/>
      <c r="U91" s="239"/>
      <c r="V91" s="239"/>
      <c r="W91" s="239"/>
      <c r="X91" s="239"/>
      <c r="Y91" s="239"/>
      <c r="Z91" s="239"/>
      <c r="AA91" s="239"/>
      <c r="AB91" s="239"/>
      <c r="AC91" s="239"/>
      <c r="AD91" s="239"/>
      <c r="AE91" s="6"/>
      <c r="AF91" s="82"/>
      <c r="AG91" s="29"/>
      <c r="AH91" s="1"/>
      <c r="AI91" s="1"/>
      <c r="AJ91" s="1"/>
      <c r="AK91" s="1"/>
      <c r="AL91" s="1"/>
      <c r="AM91" s="1"/>
      <c r="AN91" s="1"/>
      <c r="AO91" s="1"/>
    </row>
    <row r="92" spans="1:41" ht="24.75" customHeight="1" x14ac:dyDescent="0.35">
      <c r="A92" s="61"/>
      <c r="B92" s="1"/>
      <c r="C92" s="229"/>
      <c r="D92" s="239"/>
      <c r="E92" s="239"/>
      <c r="F92" s="239"/>
      <c r="G92" s="239"/>
      <c r="H92" s="239"/>
      <c r="I92" s="239"/>
      <c r="J92" s="239"/>
      <c r="K92" s="239"/>
      <c r="L92" s="239"/>
      <c r="M92" s="239"/>
      <c r="N92" s="239"/>
      <c r="O92" s="239"/>
      <c r="P92" s="239"/>
      <c r="Q92" s="239"/>
      <c r="R92" s="239"/>
      <c r="S92" s="239"/>
      <c r="T92" s="239"/>
      <c r="U92" s="239"/>
      <c r="V92" s="239"/>
      <c r="W92" s="239"/>
      <c r="X92" s="239"/>
      <c r="Y92" s="239"/>
      <c r="Z92" s="239"/>
      <c r="AA92" s="239"/>
      <c r="AB92" s="239"/>
      <c r="AC92" s="239"/>
      <c r="AD92" s="239"/>
      <c r="AE92" s="6"/>
      <c r="AF92" s="82"/>
      <c r="AG92" s="29"/>
      <c r="AH92" s="1"/>
      <c r="AI92" s="1"/>
      <c r="AJ92" s="1"/>
      <c r="AK92" s="1"/>
      <c r="AL92" s="1"/>
      <c r="AM92" s="1"/>
      <c r="AN92" s="1"/>
      <c r="AO92" s="1"/>
    </row>
    <row r="93" spans="1:41" ht="30" customHeight="1" x14ac:dyDescent="0.35">
      <c r="A93" s="61"/>
      <c r="B93" s="1"/>
      <c r="C93" s="229"/>
      <c r="D93" s="239"/>
      <c r="E93" s="239"/>
      <c r="F93" s="239"/>
      <c r="G93" s="239"/>
      <c r="H93" s="239"/>
      <c r="I93" s="239"/>
      <c r="J93" s="239"/>
      <c r="K93" s="239"/>
      <c r="L93" s="239"/>
      <c r="M93" s="239"/>
      <c r="N93" s="239"/>
      <c r="O93" s="239"/>
      <c r="P93" s="239"/>
      <c r="Q93" s="239"/>
      <c r="R93" s="239"/>
      <c r="S93" s="239"/>
      <c r="T93" s="239"/>
      <c r="U93" s="239"/>
      <c r="V93" s="239"/>
      <c r="W93" s="239"/>
      <c r="X93" s="239"/>
      <c r="Y93" s="239"/>
      <c r="Z93" s="239"/>
      <c r="AA93" s="239"/>
      <c r="AB93" s="239"/>
      <c r="AC93" s="239"/>
      <c r="AD93" s="239"/>
      <c r="AE93" s="6"/>
      <c r="AF93" s="82"/>
      <c r="AG93" s="29"/>
      <c r="AH93" s="1"/>
      <c r="AI93" s="1"/>
      <c r="AJ93" s="1"/>
      <c r="AK93" s="1"/>
      <c r="AL93" s="1"/>
      <c r="AM93" s="1"/>
      <c r="AN93" s="1"/>
      <c r="AO93" s="1"/>
    </row>
    <row r="94" spans="1:41" ht="30" customHeight="1" x14ac:dyDescent="0.35">
      <c r="A94" s="61"/>
      <c r="B94" s="1"/>
      <c r="C94" s="229"/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30"/>
      <c r="Z94" s="230"/>
      <c r="AA94" s="230"/>
      <c r="AB94" s="230"/>
      <c r="AC94" s="230"/>
      <c r="AD94" s="230"/>
      <c r="AE94" s="6"/>
      <c r="AF94" s="82"/>
      <c r="AG94" s="29"/>
      <c r="AH94" s="1"/>
      <c r="AI94" s="1"/>
      <c r="AJ94" s="1"/>
      <c r="AK94" s="1"/>
      <c r="AL94" s="1"/>
      <c r="AM94" s="1"/>
      <c r="AN94" s="1"/>
      <c r="AO94" s="1"/>
    </row>
    <row r="95" spans="1:41" ht="75" customHeight="1" thickBot="1" x14ac:dyDescent="0.3">
      <c r="A95" s="63"/>
      <c r="B95" s="64"/>
      <c r="C95" s="233"/>
      <c r="D95" s="234"/>
      <c r="E95" s="234"/>
      <c r="F95" s="234"/>
      <c r="G95" s="234"/>
      <c r="H95" s="234"/>
      <c r="I95" s="234"/>
      <c r="J95" s="234"/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7"/>
      <c r="AF95" s="88"/>
      <c r="AG95" s="28"/>
      <c r="AH95" s="27"/>
      <c r="AI95" s="27"/>
      <c r="AJ95" s="27"/>
      <c r="AK95" s="1"/>
      <c r="AL95" s="1"/>
      <c r="AM95" s="1"/>
      <c r="AN95" s="1"/>
      <c r="AO95" s="1"/>
    </row>
    <row r="96" spans="1:41" ht="62.25" customHeight="1" x14ac:dyDescent="0.5"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89"/>
      <c r="AG96" s="12"/>
      <c r="AH96" s="1"/>
      <c r="AI96" s="1"/>
      <c r="AJ96" s="1"/>
    </row>
    <row r="97" spans="3:36" ht="15" customHeight="1" x14ac:dyDescent="0.5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89"/>
      <c r="AG97" s="12"/>
      <c r="AH97" s="1"/>
      <c r="AI97" s="1"/>
      <c r="AJ97" s="1"/>
    </row>
    <row r="98" spans="3:36" ht="55.5" customHeight="1" x14ac:dyDescent="0.5">
      <c r="C98" s="15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21"/>
      <c r="AG98" s="12"/>
      <c r="AH98" s="1"/>
      <c r="AI98" s="1"/>
      <c r="AJ98" s="1"/>
    </row>
    <row r="99" spans="3:36" ht="61.15" customHeight="1" x14ac:dyDescent="0.5">
      <c r="C99" s="235"/>
      <c r="D99" s="221"/>
      <c r="E99" s="221"/>
      <c r="F99" s="221"/>
      <c r="G99" s="221"/>
      <c r="H99" s="221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8"/>
      <c r="AF99" s="20"/>
      <c r="AG99" s="12"/>
      <c r="AH99" s="1"/>
      <c r="AI99" s="1"/>
      <c r="AJ99" s="1"/>
    </row>
    <row r="100" spans="3:36" ht="40.9" customHeight="1" x14ac:dyDescent="0.5">
      <c r="C100" s="228"/>
      <c r="D100" s="219"/>
      <c r="E100" s="219"/>
      <c r="F100" s="219"/>
      <c r="G100" s="21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219"/>
      <c r="AB100" s="219"/>
      <c r="AC100" s="219"/>
      <c r="AD100" s="219"/>
      <c r="AE100" s="8"/>
      <c r="AF100" s="90"/>
      <c r="AG100" s="12"/>
      <c r="AH100" s="1"/>
      <c r="AI100" s="1"/>
      <c r="AJ100" s="1"/>
    </row>
    <row r="101" spans="3:36" ht="40.9" customHeight="1" x14ac:dyDescent="0.5">
      <c r="C101" s="223"/>
      <c r="D101" s="221"/>
      <c r="E101" s="221"/>
      <c r="F101" s="221"/>
      <c r="G101" s="221"/>
      <c r="H101" s="221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  <c r="AA101" s="221"/>
      <c r="AB101" s="221"/>
      <c r="AC101" s="221"/>
      <c r="AD101" s="221"/>
      <c r="AE101" s="12"/>
      <c r="AF101" s="20"/>
      <c r="AG101" s="12"/>
      <c r="AH101" s="1"/>
      <c r="AI101" s="1"/>
      <c r="AJ101" s="1"/>
    </row>
    <row r="102" spans="3:36" ht="24" customHeight="1" x14ac:dyDescent="0.5">
      <c r="C102" s="16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12"/>
      <c r="AF102" s="20"/>
      <c r="AG102" s="12"/>
      <c r="AH102" s="1"/>
      <c r="AI102" s="1"/>
      <c r="AJ102" s="1"/>
    </row>
    <row r="103" spans="3:36" ht="40.9" customHeight="1" x14ac:dyDescent="0.5">
      <c r="C103" s="231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  <c r="AE103" s="6"/>
      <c r="AF103" s="20"/>
      <c r="AG103" s="12"/>
      <c r="AH103" s="1"/>
      <c r="AI103" s="1"/>
      <c r="AJ103" s="1"/>
    </row>
    <row r="104" spans="3:36" ht="40.9" customHeight="1" x14ac:dyDescent="0.5">
      <c r="C104" s="228"/>
      <c r="D104" s="219"/>
      <c r="E104" s="219"/>
      <c r="F104" s="219"/>
      <c r="G104" s="219"/>
      <c r="H104" s="219"/>
      <c r="I104" s="219"/>
      <c r="J104" s="219"/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6"/>
      <c r="AF104" s="89"/>
      <c r="AG104" s="12"/>
      <c r="AH104" s="12"/>
      <c r="AI104" s="1"/>
      <c r="AJ104" s="1"/>
    </row>
    <row r="105" spans="3:36" ht="50.45" customHeight="1" x14ac:dyDescent="0.5">
      <c r="C105" s="237"/>
      <c r="D105" s="238"/>
      <c r="E105" s="238"/>
      <c r="F105" s="238"/>
      <c r="G105" s="238"/>
      <c r="H105" s="238"/>
      <c r="I105" s="238"/>
      <c r="J105" s="238"/>
      <c r="K105" s="238"/>
      <c r="L105" s="238"/>
      <c r="M105" s="238"/>
      <c r="N105" s="238"/>
      <c r="O105" s="238"/>
      <c r="P105" s="238"/>
      <c r="Q105" s="238"/>
      <c r="R105" s="238"/>
      <c r="S105" s="238"/>
      <c r="T105" s="238"/>
      <c r="U105" s="238"/>
      <c r="V105" s="238"/>
      <c r="W105" s="238"/>
      <c r="X105" s="238"/>
      <c r="Y105" s="238"/>
      <c r="Z105" s="238"/>
      <c r="AA105" s="238"/>
      <c r="AB105" s="238"/>
      <c r="AC105" s="238"/>
      <c r="AD105" s="238"/>
      <c r="AE105" s="17"/>
      <c r="AF105" s="20"/>
      <c r="AG105" s="12"/>
      <c r="AH105" s="12"/>
      <c r="AI105" s="1"/>
      <c r="AJ105" s="1"/>
    </row>
    <row r="106" spans="3:36" ht="50.45" customHeight="1" x14ac:dyDescent="0.5"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89"/>
      <c r="AG106" s="12"/>
      <c r="AH106" s="12"/>
      <c r="AI106" s="1"/>
      <c r="AJ106" s="1"/>
    </row>
    <row r="107" spans="3:36" ht="60" customHeight="1" x14ac:dyDescent="0.5"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89"/>
      <c r="AG107" s="1"/>
      <c r="AH107" s="12"/>
      <c r="AI107" s="1"/>
      <c r="AJ107" s="1"/>
    </row>
    <row r="108" spans="3:36" ht="55.15" customHeight="1" x14ac:dyDescent="0.5"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89"/>
      <c r="AG108" s="12"/>
      <c r="AH108" s="12"/>
      <c r="AI108" s="1"/>
      <c r="AJ108" s="1"/>
    </row>
    <row r="109" spans="3:36" ht="55.15" customHeight="1" x14ac:dyDescent="0.5"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89"/>
      <c r="AG109" s="12"/>
      <c r="AH109" s="12"/>
      <c r="AI109" s="1"/>
      <c r="AJ109" s="1"/>
    </row>
    <row r="110" spans="3:36" ht="55.15" customHeight="1" x14ac:dyDescent="0.55000000000000004">
      <c r="C110" s="226"/>
      <c r="D110" s="227"/>
      <c r="E110" s="227"/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14"/>
      <c r="AF110" s="91"/>
      <c r="AG110" s="12"/>
      <c r="AH110" s="12"/>
      <c r="AI110" s="1"/>
      <c r="AJ110" s="1"/>
    </row>
    <row r="111" spans="3:36" ht="19.149999999999999" customHeight="1" x14ac:dyDescent="0.5">
      <c r="C111" s="218"/>
      <c r="D111" s="236"/>
      <c r="E111" s="236"/>
      <c r="F111" s="236"/>
      <c r="G111" s="236"/>
      <c r="H111" s="236"/>
      <c r="I111" s="236"/>
      <c r="J111" s="236"/>
      <c r="K111" s="236"/>
      <c r="L111" s="236"/>
      <c r="M111" s="236"/>
      <c r="N111" s="236"/>
      <c r="O111" s="236"/>
      <c r="P111" s="236"/>
      <c r="Q111" s="236"/>
      <c r="R111" s="236"/>
      <c r="S111" s="236"/>
      <c r="T111" s="236"/>
      <c r="U111" s="236"/>
      <c r="V111" s="236"/>
      <c r="W111" s="236"/>
      <c r="X111" s="236"/>
      <c r="Y111" s="236"/>
      <c r="Z111" s="236"/>
      <c r="AA111" s="236"/>
      <c r="AB111" s="236"/>
      <c r="AC111" s="236"/>
      <c r="AD111" s="236"/>
      <c r="AE111" s="6"/>
      <c r="AF111" s="92"/>
      <c r="AG111" s="7"/>
      <c r="AH111" s="1"/>
      <c r="AI111" s="1"/>
      <c r="AJ111" s="1"/>
    </row>
    <row r="112" spans="3:36" ht="30" customHeight="1" x14ac:dyDescent="0.5">
      <c r="C112" s="215"/>
      <c r="D112" s="224"/>
      <c r="E112" s="224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24"/>
      <c r="Z112" s="224"/>
      <c r="AA112" s="224"/>
      <c r="AB112" s="224"/>
      <c r="AC112" s="224"/>
      <c r="AD112" s="224"/>
      <c r="AE112" s="6"/>
      <c r="AF112" s="20"/>
      <c r="AG112" s="7"/>
      <c r="AH112" s="1"/>
      <c r="AI112" s="1"/>
      <c r="AJ112" s="1"/>
    </row>
    <row r="113" spans="3:36" ht="32.450000000000003" customHeight="1" x14ac:dyDescent="0.5">
      <c r="C113" s="223"/>
      <c r="D113" s="224"/>
      <c r="E113" s="224"/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24"/>
      <c r="Z113" s="224"/>
      <c r="AA113" s="224"/>
      <c r="AB113" s="224"/>
      <c r="AC113" s="224"/>
      <c r="AD113" s="224"/>
      <c r="AE113" s="6"/>
      <c r="AF113" s="20"/>
      <c r="AG113" s="18"/>
      <c r="AH113" s="1"/>
      <c r="AI113" s="1"/>
      <c r="AJ113" s="1"/>
    </row>
    <row r="114" spans="3:36" ht="56.45" customHeight="1" x14ac:dyDescent="0.5">
      <c r="C114" s="223"/>
      <c r="D114" s="224"/>
      <c r="E114" s="224"/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24"/>
      <c r="Z114" s="224"/>
      <c r="AA114" s="224"/>
      <c r="AB114" s="224"/>
      <c r="AC114" s="224"/>
      <c r="AD114" s="224"/>
      <c r="AE114" s="6"/>
      <c r="AF114" s="20"/>
      <c r="AG114" s="19"/>
      <c r="AH114" s="1"/>
      <c r="AI114" s="1"/>
      <c r="AJ114" s="1"/>
    </row>
    <row r="115" spans="3:36" ht="50.45" customHeight="1" x14ac:dyDescent="0.5">
      <c r="C115" s="223"/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24"/>
      <c r="Z115" s="224"/>
      <c r="AA115" s="224"/>
      <c r="AB115" s="224"/>
      <c r="AC115" s="224"/>
      <c r="AD115" s="224"/>
      <c r="AE115" s="6"/>
      <c r="AF115" s="20"/>
      <c r="AG115" s="1"/>
      <c r="AH115" s="1"/>
      <c r="AI115" s="1"/>
      <c r="AJ115" s="1"/>
    </row>
    <row r="116" spans="3:36" ht="50.45" customHeight="1" x14ac:dyDescent="0.5">
      <c r="C116" s="223"/>
      <c r="D116" s="224"/>
      <c r="E116" s="224"/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6"/>
      <c r="AF116" s="20"/>
      <c r="AG116" s="1"/>
      <c r="AH116" s="1"/>
      <c r="AI116" s="1"/>
      <c r="AJ116" s="1"/>
    </row>
    <row r="117" spans="3:36" ht="50.45" customHeight="1" x14ac:dyDescent="0.5">
      <c r="C117" s="223"/>
      <c r="D117" s="224"/>
      <c r="E117" s="224"/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24"/>
      <c r="Z117" s="224"/>
      <c r="AA117" s="224"/>
      <c r="AB117" s="224"/>
      <c r="AC117" s="224"/>
      <c r="AD117" s="224"/>
      <c r="AE117" s="6"/>
      <c r="AF117" s="20"/>
      <c r="AG117" s="1"/>
      <c r="AH117" s="1"/>
      <c r="AI117" s="1"/>
      <c r="AJ117" s="1"/>
    </row>
    <row r="118" spans="3:36" ht="21.6" customHeight="1" x14ac:dyDescent="0.5">
      <c r="C118" s="218"/>
      <c r="D118" s="219"/>
      <c r="E118" s="219"/>
      <c r="F118" s="219"/>
      <c r="G118" s="219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9"/>
      <c r="Z118" s="219"/>
      <c r="AA118" s="219"/>
      <c r="AB118" s="219"/>
      <c r="AC118" s="219"/>
      <c r="AD118" s="219"/>
      <c r="AE118" s="6"/>
      <c r="AF118" s="20"/>
      <c r="AG118" s="1"/>
      <c r="AH118" s="1"/>
      <c r="AI118" s="1"/>
      <c r="AJ118" s="1"/>
    </row>
    <row r="119" spans="3:36" ht="27.6" customHeight="1" x14ac:dyDescent="0.5">
      <c r="C119" s="225"/>
      <c r="D119" s="224"/>
      <c r="E119" s="224"/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24"/>
      <c r="Y119" s="224"/>
      <c r="Z119" s="224"/>
      <c r="AA119" s="224"/>
      <c r="AB119" s="224"/>
      <c r="AC119" s="224"/>
      <c r="AD119" s="224"/>
      <c r="AE119" s="6"/>
      <c r="AF119" s="21"/>
      <c r="AG119" s="1"/>
      <c r="AH119" s="1"/>
      <c r="AI119" s="1"/>
      <c r="AJ119" s="1"/>
    </row>
    <row r="120" spans="3:36" ht="32.450000000000003" customHeight="1" x14ac:dyDescent="0.5">
      <c r="C120" s="225"/>
      <c r="D120" s="224"/>
      <c r="E120" s="224"/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24"/>
      <c r="Z120" s="224"/>
      <c r="AA120" s="224"/>
      <c r="AB120" s="224"/>
      <c r="AC120" s="224"/>
      <c r="AD120" s="224"/>
      <c r="AE120" s="6"/>
      <c r="AF120" s="21"/>
      <c r="AG120" s="220"/>
      <c r="AH120" s="221"/>
      <c r="AI120" s="222"/>
      <c r="AJ120" s="222"/>
    </row>
    <row r="121" spans="3:36" ht="40.9" customHeight="1" x14ac:dyDescent="0.5">
      <c r="C121" s="223"/>
      <c r="D121" s="224"/>
      <c r="E121" s="224"/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24"/>
      <c r="Z121" s="224"/>
      <c r="AA121" s="224"/>
      <c r="AB121" s="224"/>
      <c r="AC121" s="224"/>
      <c r="AD121" s="224"/>
      <c r="AE121" s="6"/>
      <c r="AF121" s="20"/>
      <c r="AG121" s="1"/>
      <c r="AH121" s="1"/>
      <c r="AI121" s="1"/>
      <c r="AJ121" s="1"/>
    </row>
    <row r="122" spans="3:36" ht="56.45" customHeight="1" x14ac:dyDescent="0.5">
      <c r="C122" s="223"/>
      <c r="D122" s="224"/>
      <c r="E122" s="224"/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24"/>
      <c r="Z122" s="224"/>
      <c r="AA122" s="224"/>
      <c r="AB122" s="224"/>
      <c r="AC122" s="224"/>
      <c r="AD122" s="224"/>
      <c r="AE122" s="6"/>
      <c r="AF122" s="20"/>
      <c r="AG122" s="1"/>
      <c r="AH122" s="1"/>
      <c r="AI122" s="1"/>
      <c r="AJ122" s="1"/>
    </row>
    <row r="123" spans="3:36" ht="20.45" customHeight="1" x14ac:dyDescent="0.2">
      <c r="C123" s="217"/>
      <c r="D123" s="217"/>
      <c r="E123" s="217"/>
      <c r="F123" s="217"/>
      <c r="G123" s="217"/>
      <c r="H123" s="217"/>
      <c r="I123" s="217"/>
      <c r="J123" s="217"/>
      <c r="K123" s="217"/>
      <c r="L123" s="217"/>
      <c r="M123" s="217"/>
      <c r="N123" s="217"/>
      <c r="O123" s="217"/>
      <c r="P123" s="217"/>
      <c r="Q123" s="217"/>
      <c r="R123" s="217"/>
      <c r="S123" s="217"/>
      <c r="T123" s="217"/>
      <c r="U123" s="217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6"/>
      <c r="AF123" s="20"/>
      <c r="AG123" s="1"/>
      <c r="AH123" s="1"/>
      <c r="AI123" s="1"/>
      <c r="AJ123" s="1"/>
    </row>
    <row r="124" spans="3:36" ht="51.6" customHeight="1" x14ac:dyDescent="0.4">
      <c r="C124" s="213"/>
      <c r="D124" s="214"/>
      <c r="E124" s="214"/>
      <c r="F124" s="214"/>
      <c r="G124" s="214"/>
      <c r="H124" s="214"/>
      <c r="I124" s="214"/>
      <c r="J124" s="214"/>
      <c r="K124" s="214"/>
      <c r="L124" s="214"/>
      <c r="M124" s="214"/>
      <c r="N124" s="214"/>
      <c r="O124" s="214"/>
      <c r="P124" s="214"/>
      <c r="Q124" s="214"/>
      <c r="R124" s="214"/>
      <c r="S124" s="214"/>
      <c r="T124" s="214"/>
      <c r="U124" s="214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6"/>
      <c r="AF124" s="20"/>
      <c r="AG124" s="13"/>
      <c r="AH124" s="1"/>
      <c r="AI124" s="1"/>
      <c r="AJ124" s="1"/>
    </row>
    <row r="125" spans="3:36" ht="51.6" customHeight="1" x14ac:dyDescent="0.4">
      <c r="C125" s="213"/>
      <c r="D125" s="214"/>
      <c r="E125" s="214"/>
      <c r="F125" s="214"/>
      <c r="G125" s="214"/>
      <c r="H125" s="214"/>
      <c r="I125" s="214"/>
      <c r="J125" s="214"/>
      <c r="K125" s="214"/>
      <c r="L125" s="214"/>
      <c r="M125" s="214"/>
      <c r="N125" s="214"/>
      <c r="O125" s="214"/>
      <c r="P125" s="214"/>
      <c r="Q125" s="214"/>
      <c r="R125" s="214"/>
      <c r="S125" s="214"/>
      <c r="T125" s="214"/>
      <c r="U125" s="214"/>
      <c r="V125" s="214"/>
      <c r="W125" s="214"/>
      <c r="X125" s="214"/>
      <c r="Y125" s="214"/>
      <c r="Z125" s="214"/>
      <c r="AA125" s="214"/>
      <c r="AB125" s="214"/>
      <c r="AC125" s="214"/>
      <c r="AD125" s="214"/>
      <c r="AE125" s="6"/>
      <c r="AF125" s="20"/>
      <c r="AG125" s="13"/>
      <c r="AH125" s="1"/>
      <c r="AI125" s="1"/>
      <c r="AJ125" s="1"/>
    </row>
    <row r="126" spans="3:36" ht="50.45" customHeight="1" x14ac:dyDescent="0.4">
      <c r="C126" s="213"/>
      <c r="D126" s="214"/>
      <c r="E126" s="214"/>
      <c r="F126" s="214"/>
      <c r="G126" s="214"/>
      <c r="H126" s="214"/>
      <c r="I126" s="214"/>
      <c r="J126" s="214"/>
      <c r="K126" s="214"/>
      <c r="L126" s="214"/>
      <c r="M126" s="214"/>
      <c r="N126" s="214"/>
      <c r="O126" s="214"/>
      <c r="P126" s="214"/>
      <c r="Q126" s="214"/>
      <c r="R126" s="214"/>
      <c r="S126" s="214"/>
      <c r="T126" s="214"/>
      <c r="U126" s="214"/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5"/>
      <c r="AF126" s="20"/>
      <c r="AG126" s="11"/>
      <c r="AH126" s="1"/>
      <c r="AI126" s="1"/>
      <c r="AJ126" s="1"/>
    </row>
    <row r="127" spans="3:36" ht="72" customHeight="1" x14ac:dyDescent="0.2">
      <c r="C127" s="213"/>
      <c r="D127" s="214"/>
      <c r="E127" s="214"/>
      <c r="F127" s="214"/>
      <c r="G127" s="214"/>
      <c r="H127" s="214"/>
      <c r="I127" s="214"/>
      <c r="J127" s="214"/>
      <c r="K127" s="214"/>
      <c r="L127" s="214"/>
      <c r="M127" s="214"/>
      <c r="N127" s="214"/>
      <c r="O127" s="214"/>
      <c r="P127" s="214"/>
      <c r="Q127" s="214"/>
      <c r="R127" s="214"/>
      <c r="S127" s="214"/>
      <c r="T127" s="214"/>
      <c r="U127" s="214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6"/>
      <c r="AF127" s="93"/>
      <c r="AG127" s="9"/>
      <c r="AH127" s="1"/>
      <c r="AI127" s="1"/>
      <c r="AJ127" s="1"/>
    </row>
    <row r="128" spans="3:36" s="26" customFormat="1" ht="41.45" customHeight="1" x14ac:dyDescent="0.25">
      <c r="C128" s="213"/>
      <c r="D128" s="214"/>
      <c r="E128" s="214"/>
      <c r="F128" s="214"/>
      <c r="G128" s="214"/>
      <c r="H128" s="214"/>
      <c r="I128" s="214"/>
      <c r="J128" s="214"/>
      <c r="K128" s="214"/>
      <c r="L128" s="214"/>
      <c r="M128" s="214"/>
      <c r="N128" s="214"/>
      <c r="O128" s="214"/>
      <c r="P128" s="214"/>
      <c r="Q128" s="214"/>
      <c r="R128" s="214"/>
      <c r="S128" s="214"/>
      <c r="T128" s="214"/>
      <c r="U128" s="214"/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6"/>
      <c r="AF128" s="20"/>
      <c r="AG128" s="10"/>
      <c r="AH128" s="212"/>
      <c r="AI128" s="1"/>
      <c r="AJ128" s="1"/>
    </row>
    <row r="129" spans="3:36" ht="66" customHeight="1" x14ac:dyDescent="0.2">
      <c r="C129" s="215"/>
      <c r="D129" s="216"/>
      <c r="E129" s="216"/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16"/>
      <c r="Z129" s="216"/>
      <c r="AA129" s="216"/>
      <c r="AB129" s="216"/>
      <c r="AC129" s="216"/>
      <c r="AD129" s="216"/>
      <c r="AE129" s="1"/>
      <c r="AF129" s="85"/>
      <c r="AG129" s="10"/>
      <c r="AH129" s="212"/>
      <c r="AI129" s="1"/>
      <c r="AJ129" s="1"/>
    </row>
    <row r="130" spans="3:36" ht="66" customHeight="1" x14ac:dyDescent="0.2"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85"/>
      <c r="AG130" s="10"/>
      <c r="AH130" s="1"/>
      <c r="AI130" s="1"/>
      <c r="AJ130" s="1"/>
    </row>
    <row r="131" spans="3:36" ht="66" customHeight="1" x14ac:dyDescent="0.2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85"/>
      <c r="AG131" s="1"/>
      <c r="AH131" s="1"/>
      <c r="AI131" s="1"/>
      <c r="AJ131" s="1"/>
    </row>
    <row r="132" spans="3:36" ht="66" customHeight="1" x14ac:dyDescent="0.2"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85"/>
      <c r="AG132" s="1"/>
      <c r="AH132" s="1"/>
      <c r="AI132" s="1"/>
      <c r="AJ132" s="1"/>
    </row>
    <row r="133" spans="3:36" ht="66" customHeight="1" x14ac:dyDescent="0.2"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85"/>
      <c r="AG133" s="1"/>
      <c r="AH133" s="1"/>
      <c r="AI133" s="1"/>
      <c r="AJ133" s="1"/>
    </row>
    <row r="134" spans="3:36" ht="66" customHeight="1" x14ac:dyDescent="0.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85"/>
      <c r="AG134" s="1"/>
      <c r="AH134" s="1"/>
      <c r="AI134" s="1"/>
      <c r="AJ134" s="1"/>
    </row>
    <row r="135" spans="3:36" ht="66" customHeight="1" x14ac:dyDescent="0.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85"/>
      <c r="AG135" s="1"/>
      <c r="AH135" s="1"/>
      <c r="AI135" s="1"/>
      <c r="AJ135" s="1"/>
    </row>
    <row r="136" spans="3:36" ht="66" customHeight="1" x14ac:dyDescent="0.2">
      <c r="AG136" s="1"/>
      <c r="AH136" s="1"/>
      <c r="AI136" s="1"/>
      <c r="AJ136" s="1"/>
    </row>
    <row r="137" spans="3:36" ht="66" customHeight="1" x14ac:dyDescent="0.2"/>
    <row r="138" spans="3:36" ht="66" customHeight="1" x14ac:dyDescent="0.2"/>
    <row r="139" spans="3:36" ht="66" customHeight="1" x14ac:dyDescent="0.2"/>
    <row r="140" spans="3:36" ht="66" customHeight="1" x14ac:dyDescent="0.2"/>
    <row r="141" spans="3:36" ht="66" customHeight="1" x14ac:dyDescent="0.2"/>
    <row r="142" spans="3:36" ht="66" customHeight="1" x14ac:dyDescent="0.2"/>
    <row r="143" spans="3:36" ht="119.25" hidden="1" customHeight="1" thickBot="1" x14ac:dyDescent="0.25"/>
    <row r="144" spans="3:36" ht="193.5" customHeight="1" x14ac:dyDescent="0.8">
      <c r="AF144" s="94" t="e">
        <f>#REF!+AF3+AF110</f>
        <v>#REF!</v>
      </c>
    </row>
    <row r="145" ht="53.25" customHeight="1" x14ac:dyDescent="0.2"/>
    <row r="146" ht="126.75" customHeight="1" x14ac:dyDescent="0.2"/>
    <row r="147" ht="68.25" customHeight="1" x14ac:dyDescent="0.2"/>
    <row r="148" ht="80.25" customHeight="1" x14ac:dyDescent="0.2"/>
    <row r="149" ht="158.25" customHeight="1" x14ac:dyDescent="0.2"/>
    <row r="150" ht="150.75" customHeight="1" x14ac:dyDescent="0.2"/>
    <row r="151" ht="150.75" customHeight="1" x14ac:dyDescent="0.2"/>
    <row r="152" ht="52.5" customHeight="1" x14ac:dyDescent="0.2"/>
    <row r="153" ht="60" customHeight="1" x14ac:dyDescent="0.2"/>
    <row r="154" ht="57.75" customHeight="1" x14ac:dyDescent="0.2"/>
    <row r="155" ht="80.25" customHeight="1" x14ac:dyDescent="0.2"/>
    <row r="156" ht="170.25" customHeight="1" x14ac:dyDescent="0.2"/>
    <row r="157" ht="77.25" customHeight="1" x14ac:dyDescent="0.2"/>
    <row r="158" ht="101.25" customHeight="1" x14ac:dyDescent="0.2"/>
    <row r="159" ht="86.25" customHeight="1" x14ac:dyDescent="0.2"/>
    <row r="160" ht="87.75" customHeight="1" x14ac:dyDescent="0.2"/>
    <row r="161" ht="138.6" customHeight="1" x14ac:dyDescent="0.2"/>
    <row r="162" ht="126.6" customHeight="1" x14ac:dyDescent="0.2"/>
    <row r="163" ht="136.15" customHeight="1" x14ac:dyDescent="0.2"/>
  </sheetData>
  <mergeCells count="120"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Z37:AD37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C117:AD117"/>
    <mergeCell ref="C121:AD121"/>
    <mergeCell ref="C82:AD82"/>
    <mergeCell ref="C92:AD92"/>
    <mergeCell ref="C88:AD88"/>
    <mergeCell ref="C71:AD71"/>
    <mergeCell ref="C73:AD73"/>
    <mergeCell ref="Z28:AD28"/>
    <mergeCell ref="Z26:AD26"/>
    <mergeCell ref="C39:AD39"/>
    <mergeCell ref="C38:AD38"/>
    <mergeCell ref="AA35:AD35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59:AC59"/>
    <mergeCell ref="C60:AC60"/>
    <mergeCell ref="C61:AD61"/>
    <mergeCell ref="C49:AC49"/>
    <mergeCell ref="C93:AD93"/>
    <mergeCell ref="C83:AD83"/>
    <mergeCell ref="C84:AD84"/>
    <mergeCell ref="C85:AD85"/>
    <mergeCell ref="Z86:AD86"/>
    <mergeCell ref="Z87:AD87"/>
    <mergeCell ref="C62:AD62"/>
    <mergeCell ref="Z80:AD80"/>
    <mergeCell ref="C76:AD76"/>
    <mergeCell ref="C72:AD72"/>
    <mergeCell ref="C74:AD74"/>
    <mergeCell ref="C75:AD75"/>
    <mergeCell ref="C66:AD66"/>
    <mergeCell ref="C67:AD67"/>
    <mergeCell ref="C68:AD68"/>
    <mergeCell ref="C69:AD69"/>
    <mergeCell ref="C70:AD70"/>
    <mergeCell ref="C77:AD77"/>
    <mergeCell ref="C78:AD78"/>
    <mergeCell ref="Z79:AD79"/>
    <mergeCell ref="C89:AD89"/>
    <mergeCell ref="C91:AD91"/>
    <mergeCell ref="C110:AD110"/>
    <mergeCell ref="C114:AD114"/>
    <mergeCell ref="C115:AD115"/>
    <mergeCell ref="C112:AD112"/>
    <mergeCell ref="C113:AD113"/>
    <mergeCell ref="C116:AD116"/>
    <mergeCell ref="C104:AD104"/>
    <mergeCell ref="C94:AD94"/>
    <mergeCell ref="C103:AD103"/>
    <mergeCell ref="C101:AD101"/>
    <mergeCell ref="C95:AD95"/>
    <mergeCell ref="C99:AD99"/>
    <mergeCell ref="C111:AD111"/>
    <mergeCell ref="C105:AD105"/>
    <mergeCell ref="C100:AD100"/>
    <mergeCell ref="AH128:AH129"/>
    <mergeCell ref="C126:AD126"/>
    <mergeCell ref="C127:AD127"/>
    <mergeCell ref="C128:AD128"/>
    <mergeCell ref="C125:AD125"/>
    <mergeCell ref="C129:AD129"/>
    <mergeCell ref="C124:AD124"/>
    <mergeCell ref="C123:AD123"/>
    <mergeCell ref="C118:AD118"/>
    <mergeCell ref="AG120:AJ120"/>
    <mergeCell ref="C122:AD122"/>
    <mergeCell ref="C120:AD120"/>
    <mergeCell ref="C119:AD119"/>
    <mergeCell ref="C58:AC58"/>
    <mergeCell ref="C51:AC51"/>
    <mergeCell ref="C81:AD81"/>
    <mergeCell ref="C90:AD90"/>
    <mergeCell ref="C50:AC50"/>
    <mergeCell ref="C46:AC46"/>
    <mergeCell ref="C48:AC48"/>
    <mergeCell ref="C42:AC42"/>
    <mergeCell ref="C45:AC45"/>
    <mergeCell ref="C47:AC47"/>
    <mergeCell ref="C53:AC53"/>
    <mergeCell ref="C54:AC54"/>
    <mergeCell ref="C52:AC52"/>
    <mergeCell ref="C55:AC55"/>
    <mergeCell ref="C56:AC56"/>
    <mergeCell ref="C57:AC57"/>
  </mergeCells>
  <phoneticPr fontId="0" type="noConversion"/>
  <printOptions horizontalCentered="1"/>
  <pageMargins left="0" right="0" top="1.1811023622047245" bottom="0.15748031496062992" header="0.31496062992125984" footer="0.31496062992125984"/>
  <pageSetup paperSize="9" scale="63" fitToHeight="5" orientation="landscape" r:id="rId1"/>
  <headerFooter alignWithMargins="0"/>
  <rowBreaks count="1" manualBreakCount="1">
    <brk id="43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2017-06-08T12:20:08Z</cp:lastPrinted>
  <dcterms:created xsi:type="dcterms:W3CDTF">2005-09-14T12:04:44Z</dcterms:created>
  <dcterms:modified xsi:type="dcterms:W3CDTF">2017-06-08T12:21:04Z</dcterms:modified>
</cp:coreProperties>
</file>